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БЮДЖЕТА'!$A$12:$W$213</definedName>
    <definedName name="_xlnm.Print_Titles" localSheetId="0">'БЕЗ УЧЕТА СЧЕТОВ БЮДЖЕТА'!$12:$12</definedName>
    <definedName name="_xlnm.Print_Area" localSheetId="0">'БЕЗ УЧЕТА СЧЕТОВ БЮДЖЕТА'!$A$1:$W$215</definedName>
  </definedNames>
  <calcPr fullCalcOnLoad="1"/>
</workbook>
</file>

<file path=xl/sharedStrings.xml><?xml version="1.0" encoding="utf-8"?>
<sst xmlns="http://schemas.openxmlformats.org/spreadsheetml/2006/main" count="454" uniqueCount="326">
  <si>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</si>
  <si>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</si>
  <si>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</si>
  <si>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</si>
  <si>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</si>
  <si>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</si>
  <si>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</si>
  <si>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</si>
  <si>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</si>
  <si>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</si>
  <si>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</si>
  <si>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</si>
  <si>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</si>
  <si>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</si>
  <si>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</si>
  <si>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</si>
  <si>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</si>
  <si>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</si>
  <si>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</si>
  <si>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</si>
  <si>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</si>
  <si>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</si>
  <si>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</si>
  <si>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</si>
  <si>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</si>
  <si>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</si>
  <si>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</si>
  <si>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</si>
  <si>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</si>
  <si>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</si>
  <si>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</si>
  <si>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</si>
  <si>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</si>
  <si>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</si>
  <si>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</si>
  <si>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</si>
  <si>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</si>
  <si>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</si>
  <si>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</si>
  <si>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</si>
  <si>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</si>
  <si>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</si>
  <si>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</si>
  <si>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</si>
  <si>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</si>
  <si>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</si>
  <si>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</si>
  <si>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</si>
  <si>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</si>
  <si>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</si>
  <si>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</si>
  <si>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</si>
  <si>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</si>
  <si>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</si>
  <si>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</si>
  <si>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</si>
  <si>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</si>
  <si>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</si>
  <si>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</si>
  <si>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</si>
  <si>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</si>
  <si>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</si>
  <si>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</si>
  <si>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</si>
  <si>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</si>
  <si>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</si>
  <si>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</si>
  <si>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</si>
  <si>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</si>
  <si>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</si>
  <si>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</si>
  <si>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</si>
  <si>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</si>
  <si>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</si>
  <si>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</si>
  <si>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</si>
  <si>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</si>
  <si>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</si>
  <si>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</si>
  <si>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</si>
  <si>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</si>
  <si>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</si>
  <si>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</si>
  <si>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</si>
  <si>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</si>
  <si>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</si>
  <si>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</si>
  <si>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</si>
  <si>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</si>
  <si>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</si>
  <si>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</si>
  <si>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</si>
  <si>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</si>
  <si>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</si>
  <si>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</si>
  <si>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</si>
  <si>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</si>
  <si>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</si>
  <si>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</si>
  <si>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</si>
  <si>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</si>
  <si>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</si>
  <si>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</si>
  <si>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</si>
  <si>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</si>
  <si>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</si>
  <si>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</si>
  <si>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</si>
  <si>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</si>
  <si>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</si>
  <si>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</si>
  <si>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</si>
  <si>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</si>
  <si>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</si>
  <si>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</si>
  <si>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</si>
  <si>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</si>
  <si>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</si>
  <si>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</si>
  <si>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</si>
  <si>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</si>
  <si>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</si>
  <si>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</si>
  <si>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</si>
  <si>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</si>
  <si>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</si>
  <si>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</si>
  <si>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</si>
  <si>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</si>
  <si>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</si>
  <si>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</si>
  <si>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</si>
  <si>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</si>
  <si>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</si>
  <si>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</si>
  <si>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</si>
  <si>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</si>
  <si>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</si>
  <si>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</si>
  <si>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</si>
  <si>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</si>
  <si>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</si>
  <si>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</si>
  <si>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</si>
  <si>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</si>
  <si>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</si>
  <si>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</si>
  <si>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</si>
  <si>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</si>
  <si>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</si>
  <si>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</si>
  <si>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</si>
  <si>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</si>
  <si>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</si>
  <si>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</si>
  <si>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</si>
  <si>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</si>
  <si>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9990093120</t>
  </si>
  <si>
    <t>9990004910</t>
  </si>
  <si>
    <t>9990004500</t>
  </si>
  <si>
    <t>9990006500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</si>
  <si>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</si>
  <si>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</si>
  <si>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</si>
  <si>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</si>
  <si>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</si>
  <si>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</si>
  <si>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</si>
  <si>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</si>
  <si>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</si>
  <si>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</si>
  <si>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</si>
  <si>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</si>
  <si>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</si>
  <si>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</si>
  <si>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</si>
  <si>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</si>
  <si>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</si>
  <si>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</si>
  <si>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</si>
  <si>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</si>
  <si>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</si>
  <si>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</si>
  <si>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</si>
  <si>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</si>
  <si>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</si>
  <si>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</si>
  <si>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</si>
  <si>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</si>
  <si>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</si>
  <si>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</si>
  <si>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</si>
  <si>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</si>
  <si>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</si>
  <si>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</si>
  <si>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</si>
  <si>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</si>
  <si>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</si>
  <si>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</si>
  <si>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</si>
  <si>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</si>
  <si>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</si>
  <si>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</si>
  <si>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</si>
  <si>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</si>
  <si>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</si>
  <si>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</si>
  <si>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</si>
  <si>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</si>
  <si>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</si>
  <si>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</si>
  <si>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</si>
  <si>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</si>
  <si>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</si>
  <si>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</si>
  <si>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</si>
  <si>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</si>
  <si>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</si>
  <si>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</si>
  <si>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</si>
  <si>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</si>
  <si>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</si>
  <si>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</si>
  <si>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</si>
  <si>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</si>
  <si>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</si>
  <si>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</si>
  <si>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</si>
  <si>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</si>
  <si>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</si>
  <si>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</si>
  <si>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</si>
  <si>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</si>
  <si>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</si>
  <si>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</si>
  <si>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</si>
  <si>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</si>
  <si>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</si>
  <si>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</si>
  <si>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</si>
  <si>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</si>
  <si>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</si>
  <si>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</si>
  <si>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</si>
  <si>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</si>
  <si>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</si>
  <si>
    <t>03100P5200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</si>
  <si>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</si>
  <si>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</si>
  <si>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</si>
  <si>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</si>
  <si>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</si>
  <si>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</si>
  <si>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</si>
  <si>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</si>
  <si>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</si>
  <si>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</si>
  <si>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</si>
  <si>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</si>
  <si>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</si>
  <si>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</si>
  <si>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</si>
  <si>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</si>
  <si>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</si>
  <si>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</si>
  <si>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</si>
  <si>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</si>
  <si>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</si>
  <si>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</si>
  <si>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</si>
  <si>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</si>
  <si>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</si>
  <si>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</si>
  <si>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</si>
  <si>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</si>
  <si>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</si>
  <si>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</si>
  <si>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</si>
  <si>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 xml:space="preserve"> 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</si>
  <si>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</si>
  <si>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</si>
  <si>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</si>
  <si>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</si>
  <si>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</si>
  <si>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</si>
  <si>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0400010600</t>
  </si>
  <si>
    <t>0500010600</t>
  </si>
  <si>
    <t>0600010600</t>
  </si>
  <si>
    <t>0600010610</t>
  </si>
  <si>
    <t>0700010600</t>
  </si>
  <si>
    <t>0700010610</t>
  </si>
  <si>
    <t>0800010600</t>
  </si>
  <si>
    <t>0800010630</t>
  </si>
  <si>
    <t>1000010600</t>
  </si>
  <si>
    <t>1100010600</t>
  </si>
  <si>
    <t>1100010610</t>
  </si>
  <si>
    <t>1100010611</t>
  </si>
  <si>
    <t>1100010620</t>
  </si>
  <si>
    <t>1500010600</t>
  </si>
  <si>
    <t>150P592190</t>
  </si>
  <si>
    <t>150P5S2190</t>
  </si>
  <si>
    <t>Расходы на оснащение объектов спортивной инфраструктуры спортивно-технологическим оборудованием</t>
  </si>
  <si>
    <t>Расходы на развитие спортивной инфраструктуры, находящейся в муниципальной собственности за счет краевого бюджета</t>
  </si>
  <si>
    <t>1610010600</t>
  </si>
  <si>
    <t>1630010600</t>
  </si>
  <si>
    <t>1800010600</t>
  </si>
  <si>
    <t>1800010610</t>
  </si>
  <si>
    <t>1900010600</t>
  </si>
  <si>
    <t>1900010610</t>
  </si>
  <si>
    <t>2300010600</t>
  </si>
  <si>
    <t>2300011610</t>
  </si>
  <si>
    <t>2400010600</t>
  </si>
  <si>
    <t>2600010600</t>
  </si>
  <si>
    <t>9990010710</t>
  </si>
  <si>
    <t>9990010680</t>
  </si>
  <si>
    <t>9990010660</t>
  </si>
  <si>
    <t>9990010650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</si>
  <si>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</si>
  <si>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</si>
  <si>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</si>
  <si>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0330093140</t>
  </si>
  <si>
    <t>1200010600</t>
  </si>
  <si>
    <t>1300010600</t>
  </si>
  <si>
    <t>9990007100</t>
  </si>
  <si>
    <t>района № 408 от 25.09.2019г.</t>
  </si>
  <si>
    <t>Приложение 5 к решению Думы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</si>
</sst>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4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2" fillId="36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center" vertical="center" shrinkToFit="1"/>
    </xf>
    <xf numFmtId="4" fontId="2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 wrapText="1"/>
    </xf>
    <xf numFmtId="176" fontId="8" fillId="36" borderId="15" xfId="0" applyNumberFormat="1" applyFont="1" applyFill="1" applyBorder="1" applyAlignment="1">
      <alignment horizontal="center" vertical="center" shrinkToFit="1"/>
    </xf>
    <xf numFmtId="176" fontId="2" fillId="35" borderId="14" xfId="0" applyNumberFormat="1" applyFont="1" applyFill="1" applyBorder="1" applyAlignment="1">
      <alignment horizontal="center" vertical="center" shrinkToFit="1"/>
    </xf>
    <xf numFmtId="176" fontId="2" fillId="35" borderId="22" xfId="0" applyNumberFormat="1" applyFont="1" applyFill="1" applyBorder="1" applyAlignment="1">
      <alignment horizontal="center" vertical="center" wrapText="1"/>
    </xf>
    <xf numFmtId="176" fontId="2" fillId="36" borderId="15" xfId="0" applyNumberFormat="1" applyFont="1" applyFill="1" applyBorder="1" applyAlignment="1">
      <alignment horizontal="center" vertical="center" wrapText="1" shrinkToFit="1"/>
    </xf>
    <xf numFmtId="176" fontId="8" fillId="36" borderId="15" xfId="0" applyNumberFormat="1" applyFont="1" applyFill="1" applyBorder="1" applyAlignment="1">
      <alignment horizontal="center" vertical="center" wrapText="1" shrinkToFit="1"/>
    </xf>
    <xf numFmtId="176" fontId="2" fillId="35" borderId="15" xfId="0" applyNumberFormat="1" applyFont="1" applyFill="1" applyBorder="1" applyAlignment="1">
      <alignment horizontal="center" vertical="center" wrapText="1" shrinkToFit="1"/>
    </xf>
    <xf numFmtId="176" fontId="5" fillId="37" borderId="15" xfId="0" applyNumberFormat="1" applyFont="1" applyFill="1" applyBorder="1" applyAlignment="1">
      <alignment horizontal="center" vertical="center" wrapText="1" shrinkToFit="1"/>
    </xf>
    <xf numFmtId="176" fontId="2" fillId="35" borderId="18" xfId="0" applyNumberFormat="1" applyFont="1" applyFill="1" applyBorder="1" applyAlignment="1">
      <alignment horizontal="center" vertical="center" wrapText="1"/>
    </xf>
    <xf numFmtId="176" fontId="5" fillId="38" borderId="0" xfId="0" applyNumberFormat="1" applyFont="1" applyFill="1" applyBorder="1" applyAlignment="1">
      <alignment horizontal="center" vertical="center" wrapText="1" shrinkToFit="1"/>
    </xf>
    <xf numFmtId="4" fontId="5" fillId="37" borderId="18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176" fontId="2" fillId="3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shrinkToFit="1"/>
    </xf>
    <xf numFmtId="4" fontId="8" fillId="36" borderId="15" xfId="0" applyNumberFormat="1" applyFont="1" applyFill="1" applyBorder="1" applyAlignment="1">
      <alignment horizontal="center" vertical="center" shrinkToFit="1"/>
    </xf>
    <xf numFmtId="176" fontId="8" fillId="36" borderId="18" xfId="0" applyNumberFormat="1" applyFont="1" applyFill="1" applyBorder="1" applyAlignment="1">
      <alignment horizontal="center" vertical="center" wrapText="1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 wrapText="1"/>
    </xf>
    <xf numFmtId="176" fontId="2" fillId="35" borderId="18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7" fontId="11" fillId="38" borderId="11" xfId="0" applyNumberFormat="1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78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1" borderId="11" xfId="0" applyNumberFormat="1" applyFont="1" applyFill="1" applyBorder="1" applyAlignment="1">
      <alignment horizontal="center" vertical="center" shrinkToFit="1"/>
    </xf>
    <xf numFmtId="4" fontId="2" fillId="36" borderId="18" xfId="0" applyNumberFormat="1" applyFont="1" applyFill="1" applyBorder="1" applyAlignment="1">
      <alignment horizontal="center" vertical="center" shrinkToFit="1"/>
    </xf>
    <xf numFmtId="176" fontId="2" fillId="36" borderId="18" xfId="0" applyNumberFormat="1" applyFont="1" applyFill="1" applyBorder="1" applyAlignment="1">
      <alignment horizontal="center" vertical="center" wrapText="1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2" fillId="35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80" fontId="5" fillId="38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180" fontId="6" fillId="40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40" borderId="11" xfId="0" applyNumberFormat="1" applyFont="1" applyFill="1" applyBorder="1" applyAlignment="1">
      <alignment horizontal="center" vertical="center" shrinkToFit="1"/>
    </xf>
    <xf numFmtId="171" fontId="1" fillId="0" borderId="0" xfId="61" applyFont="1" applyAlignment="1">
      <alignment/>
    </xf>
    <xf numFmtId="182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showGridLines="0" tabSelected="1" zoomScalePageLayoutView="0" workbookViewId="0" topLeftCell="A1">
      <selection activeCell="B1" sqref="B1:E1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9.37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58" t="s">
        <v>325</v>
      </c>
      <c r="C1" s="158"/>
      <c r="D1" s="158"/>
      <c r="E1" s="158"/>
    </row>
    <row r="2" spans="2:5" ht="15.75">
      <c r="B2" s="158" t="s">
        <v>251</v>
      </c>
      <c r="C2" s="158"/>
      <c r="D2" s="158"/>
      <c r="E2" s="158"/>
    </row>
    <row r="3" spans="2:5" ht="15.75">
      <c r="B3" s="158" t="s">
        <v>324</v>
      </c>
      <c r="C3" s="158"/>
      <c r="D3" s="158"/>
      <c r="E3" s="158"/>
    </row>
    <row r="4" spans="2:5" ht="15.75">
      <c r="B4" s="139" t="s">
        <v>278</v>
      </c>
      <c r="C4" s="139"/>
      <c r="D4" s="139"/>
      <c r="E4" s="139"/>
    </row>
    <row r="5" spans="2:23" ht="18.75">
      <c r="B5" s="153" t="s">
        <v>183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59"/>
      <c r="W5" s="2"/>
    </row>
    <row r="6" spans="2:23" ht="15" customHeight="1">
      <c r="B6" s="154" t="s">
        <v>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60"/>
      <c r="W6" s="2"/>
    </row>
    <row r="7" spans="2:23" ht="15.75">
      <c r="B7" s="156" t="s">
        <v>245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55" t="s">
        <v>26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V9" s="2"/>
      <c r="W9" s="2"/>
    </row>
    <row r="10" spans="1:23" ht="57" customHeight="1">
      <c r="A10" s="152" t="s">
        <v>217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V10" s="2"/>
      <c r="W10" s="2"/>
    </row>
    <row r="11" spans="1:23" ht="16.5" thickBot="1">
      <c r="A11" s="38"/>
      <c r="B11" s="38"/>
      <c r="C11" s="38"/>
      <c r="D11" s="38"/>
      <c r="E11" s="38" t="s">
        <v>68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79" t="s">
        <v>69</v>
      </c>
      <c r="B13" s="80" t="s">
        <v>2</v>
      </c>
      <c r="C13" s="81"/>
      <c r="D13" s="80" t="s">
        <v>102</v>
      </c>
      <c r="E13" s="140">
        <f>E17+E21+E62+E69+E73+E78+E83+E91+E94+E97+E103+E118+E14+E65+E59+E122+E132+E136+E139+E142</f>
        <v>1075082.9173799998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8" t="s">
        <v>198</v>
      </c>
      <c r="B14" s="89" t="s">
        <v>76</v>
      </c>
      <c r="C14" s="90"/>
      <c r="D14" s="89" t="s">
        <v>103</v>
      </c>
      <c r="E14" s="91">
        <f>E15</f>
        <v>1414.5768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6" t="s">
        <v>17</v>
      </c>
      <c r="B15" s="92" t="s">
        <v>76</v>
      </c>
      <c r="C15" s="93"/>
      <c r="D15" s="92" t="s">
        <v>103</v>
      </c>
      <c r="E15" s="94">
        <f>E16</f>
        <v>1414.5768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197</v>
      </c>
      <c r="B16" s="95" t="s">
        <v>76</v>
      </c>
      <c r="C16" s="96"/>
      <c r="D16" s="95" t="s">
        <v>194</v>
      </c>
      <c r="E16" s="97">
        <v>1414.5768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13" t="s">
        <v>199</v>
      </c>
      <c r="B17" s="16">
        <v>951</v>
      </c>
      <c r="C17" s="9"/>
      <c r="D17" s="9" t="s">
        <v>105</v>
      </c>
      <c r="E17" s="102">
        <f>E18</f>
        <v>14662.6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6.5" thickBot="1">
      <c r="A18" s="126" t="s">
        <v>17</v>
      </c>
      <c r="B18" s="127">
        <v>951</v>
      </c>
      <c r="C18" s="128"/>
      <c r="D18" s="127" t="s">
        <v>105</v>
      </c>
      <c r="E18" s="129">
        <f>E19+E20</f>
        <v>14662.6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67" t="s">
        <v>43</v>
      </c>
      <c r="B19" s="63">
        <v>951</v>
      </c>
      <c r="C19" s="65"/>
      <c r="D19" s="64" t="s">
        <v>104</v>
      </c>
      <c r="E19" s="101">
        <v>12956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8.75">
      <c r="A20" s="67" t="s">
        <v>99</v>
      </c>
      <c r="B20" s="63">
        <v>951</v>
      </c>
      <c r="C20" s="65"/>
      <c r="D20" s="64" t="s">
        <v>104</v>
      </c>
      <c r="E20" s="101">
        <v>1706.6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5.75">
      <c r="A21" s="13" t="s">
        <v>200</v>
      </c>
      <c r="B21" s="16">
        <v>953</v>
      </c>
      <c r="C21" s="9"/>
      <c r="D21" s="9" t="s">
        <v>108</v>
      </c>
      <c r="E21" s="144">
        <f>E22</f>
        <v>707748.2616699999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6" t="s">
        <v>19</v>
      </c>
      <c r="B22" s="127" t="s">
        <v>18</v>
      </c>
      <c r="C22" s="128"/>
      <c r="D22" s="127" t="s">
        <v>102</v>
      </c>
      <c r="E22" s="129">
        <f>E23+E30+E43+E53+E56+E49</f>
        <v>707748.2616699999</v>
      </c>
      <c r="F22" s="129">
        <f aca="true" t="shared" si="1" ref="F22:W22">F23+F30+F43+F53+F56</f>
        <v>0</v>
      </c>
      <c r="G22" s="129">
        <f t="shared" si="1"/>
        <v>0</v>
      </c>
      <c r="H22" s="129">
        <f t="shared" si="1"/>
        <v>0</v>
      </c>
      <c r="I22" s="129">
        <f t="shared" si="1"/>
        <v>0</v>
      </c>
      <c r="J22" s="129">
        <f t="shared" si="1"/>
        <v>0</v>
      </c>
      <c r="K22" s="129">
        <f t="shared" si="1"/>
        <v>0</v>
      </c>
      <c r="L22" s="129">
        <f t="shared" si="1"/>
        <v>0</v>
      </c>
      <c r="M22" s="129">
        <f t="shared" si="1"/>
        <v>0</v>
      </c>
      <c r="N22" s="129">
        <f t="shared" si="1"/>
        <v>0</v>
      </c>
      <c r="O22" s="129">
        <f t="shared" si="1"/>
        <v>0</v>
      </c>
      <c r="P22" s="129">
        <f t="shared" si="1"/>
        <v>0</v>
      </c>
      <c r="Q22" s="129">
        <f t="shared" si="1"/>
        <v>0</v>
      </c>
      <c r="R22" s="129">
        <f t="shared" si="1"/>
        <v>0</v>
      </c>
      <c r="S22" s="129">
        <f t="shared" si="1"/>
        <v>0</v>
      </c>
      <c r="T22" s="129">
        <f t="shared" si="1"/>
        <v>0</v>
      </c>
      <c r="U22" s="129">
        <f t="shared" si="1"/>
        <v>0</v>
      </c>
      <c r="V22" s="129">
        <f t="shared" si="1"/>
        <v>0</v>
      </c>
      <c r="W22" s="129">
        <f t="shared" si="1"/>
        <v>0</v>
      </c>
    </row>
    <row r="23" spans="1:23" ht="19.5" customHeight="1" thickBot="1">
      <c r="A23" s="75" t="s">
        <v>58</v>
      </c>
      <c r="B23" s="18">
        <v>953</v>
      </c>
      <c r="C23" s="6"/>
      <c r="D23" s="6" t="s">
        <v>106</v>
      </c>
      <c r="E23" s="141">
        <f>E24+E26+E25+E28+E27+E29</f>
        <v>144830.9382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2" t="s">
        <v>43</v>
      </c>
      <c r="B24" s="63">
        <v>953</v>
      </c>
      <c r="C24" s="64"/>
      <c r="D24" s="64" t="s">
        <v>107</v>
      </c>
      <c r="E24" s="101">
        <v>46210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73</v>
      </c>
      <c r="B25" s="63">
        <v>953</v>
      </c>
      <c r="C25" s="64"/>
      <c r="D25" s="64" t="s">
        <v>109</v>
      </c>
      <c r="E25" s="101">
        <v>9819.2762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51" customHeight="1" thickBot="1">
      <c r="A26" s="67" t="s">
        <v>59</v>
      </c>
      <c r="B26" s="63">
        <v>953</v>
      </c>
      <c r="C26" s="64"/>
      <c r="D26" s="64" t="s">
        <v>110</v>
      </c>
      <c r="E26" s="101">
        <v>86703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77" t="s">
        <v>218</v>
      </c>
      <c r="B27" s="78">
        <v>953</v>
      </c>
      <c r="C27" s="64"/>
      <c r="D27" s="64" t="s">
        <v>250</v>
      </c>
      <c r="E27" s="101">
        <v>600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229</v>
      </c>
      <c r="B28" s="63">
        <v>953</v>
      </c>
      <c r="C28" s="64"/>
      <c r="D28" s="64" t="s">
        <v>230</v>
      </c>
      <c r="E28" s="101">
        <v>1453.70214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253</v>
      </c>
      <c r="B29" s="63">
        <v>953</v>
      </c>
      <c r="C29" s="64"/>
      <c r="D29" s="64" t="s">
        <v>252</v>
      </c>
      <c r="E29" s="101">
        <v>44.95986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23.25" customHeight="1" thickBot="1">
      <c r="A30" s="76" t="s">
        <v>60</v>
      </c>
      <c r="B30" s="74">
        <v>953</v>
      </c>
      <c r="C30" s="6"/>
      <c r="D30" s="6" t="s">
        <v>111</v>
      </c>
      <c r="E30" s="141">
        <f>E31+E33+E36+E37+E32+E34+E35+E38+E40+E41+E42+E39</f>
        <v>511187.45447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2" t="s">
        <v>43</v>
      </c>
      <c r="B31" s="63">
        <v>953</v>
      </c>
      <c r="C31" s="64"/>
      <c r="D31" s="64" t="s">
        <v>112</v>
      </c>
      <c r="E31" s="101">
        <v>103940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7" t="s">
        <v>80</v>
      </c>
      <c r="B32" s="63">
        <v>953</v>
      </c>
      <c r="C32" s="64"/>
      <c r="D32" s="64" t="s">
        <v>113</v>
      </c>
      <c r="E32" s="101">
        <v>61717.54737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7" t="s">
        <v>61</v>
      </c>
      <c r="B33" s="78">
        <v>953</v>
      </c>
      <c r="C33" s="64"/>
      <c r="D33" s="64" t="s">
        <v>114</v>
      </c>
      <c r="E33" s="101">
        <v>291581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8" customHeight="1" thickBot="1">
      <c r="A34" s="77" t="s">
        <v>218</v>
      </c>
      <c r="B34" s="78">
        <v>953</v>
      </c>
      <c r="C34" s="64"/>
      <c r="D34" s="64" t="s">
        <v>219</v>
      </c>
      <c r="E34" s="101">
        <v>2200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48" customHeight="1" thickBot="1">
      <c r="A35" s="77" t="s">
        <v>220</v>
      </c>
      <c r="B35" s="78">
        <v>953</v>
      </c>
      <c r="C35" s="64"/>
      <c r="D35" s="64" t="s">
        <v>221</v>
      </c>
      <c r="E35" s="101">
        <v>17985.202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3" customHeight="1" thickBot="1">
      <c r="A36" s="62" t="s">
        <v>64</v>
      </c>
      <c r="B36" s="63">
        <v>953</v>
      </c>
      <c r="C36" s="64"/>
      <c r="D36" s="64" t="s">
        <v>115</v>
      </c>
      <c r="E36" s="101">
        <v>1037.58979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20.25" customHeight="1" thickBot="1">
      <c r="A37" s="67" t="s">
        <v>65</v>
      </c>
      <c r="B37" s="63">
        <v>953</v>
      </c>
      <c r="C37" s="64"/>
      <c r="D37" s="64" t="s">
        <v>116</v>
      </c>
      <c r="E37" s="101">
        <v>3498.342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40.5" customHeight="1" thickBot="1">
      <c r="A38" s="67" t="s">
        <v>226</v>
      </c>
      <c r="B38" s="63">
        <v>953</v>
      </c>
      <c r="C38" s="64"/>
      <c r="D38" s="64" t="s">
        <v>246</v>
      </c>
      <c r="E38" s="101">
        <v>7936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40.5" customHeight="1" thickBot="1">
      <c r="A39" s="67" t="s">
        <v>261</v>
      </c>
      <c r="B39" s="63">
        <v>953</v>
      </c>
      <c r="C39" s="64"/>
      <c r="D39" s="64" t="s">
        <v>262</v>
      </c>
      <c r="E39" s="101">
        <v>64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51.75" customHeight="1" thickBot="1">
      <c r="A40" s="67" t="s">
        <v>227</v>
      </c>
      <c r="B40" s="63">
        <v>953</v>
      </c>
      <c r="C40" s="64"/>
      <c r="D40" s="64" t="s">
        <v>279</v>
      </c>
      <c r="E40" s="101">
        <v>3627.75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42" customHeight="1" thickBot="1">
      <c r="A41" s="67" t="s">
        <v>228</v>
      </c>
      <c r="B41" s="63">
        <v>953</v>
      </c>
      <c r="C41" s="64"/>
      <c r="D41" s="64" t="s">
        <v>225</v>
      </c>
      <c r="E41" s="101">
        <v>16562.847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42" customHeight="1" thickBot="1">
      <c r="A42" s="67" t="s">
        <v>255</v>
      </c>
      <c r="B42" s="63">
        <v>953</v>
      </c>
      <c r="C42" s="64"/>
      <c r="D42" s="64" t="s">
        <v>254</v>
      </c>
      <c r="E42" s="101">
        <v>1037.17631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75" t="s">
        <v>62</v>
      </c>
      <c r="B43" s="74">
        <v>953</v>
      </c>
      <c r="C43" s="6"/>
      <c r="D43" s="6" t="s">
        <v>117</v>
      </c>
      <c r="E43" s="104">
        <f>E44+E45+E46+E47+E48</f>
        <v>28901.953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62" t="s">
        <v>63</v>
      </c>
      <c r="B44" s="63">
        <v>953</v>
      </c>
      <c r="C44" s="64"/>
      <c r="D44" s="64" t="s">
        <v>118</v>
      </c>
      <c r="E44" s="101">
        <v>27513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20.25" customHeight="1" thickBot="1">
      <c r="A45" s="67" t="s">
        <v>162</v>
      </c>
      <c r="B45" s="63">
        <v>953</v>
      </c>
      <c r="C45" s="64"/>
      <c r="D45" s="64" t="s">
        <v>163</v>
      </c>
      <c r="E45" s="101">
        <v>930.385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62.25" customHeight="1">
      <c r="A46" s="143" t="s">
        <v>318</v>
      </c>
      <c r="B46" s="63">
        <v>953</v>
      </c>
      <c r="C46" s="64"/>
      <c r="D46" s="64" t="s">
        <v>280</v>
      </c>
      <c r="E46" s="101">
        <v>56.81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63.75" customHeight="1">
      <c r="A47" s="143" t="s">
        <v>319</v>
      </c>
      <c r="B47" s="63">
        <v>953</v>
      </c>
      <c r="C47" s="64"/>
      <c r="D47" s="64" t="s">
        <v>317</v>
      </c>
      <c r="E47" s="101">
        <v>1.758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150"/>
      <c r="W47" s="151"/>
    </row>
    <row r="48" spans="1:23" ht="48" customHeight="1">
      <c r="A48" s="143" t="s">
        <v>218</v>
      </c>
      <c r="B48" s="63">
        <v>953</v>
      </c>
      <c r="C48" s="64"/>
      <c r="D48" s="64" t="s">
        <v>320</v>
      </c>
      <c r="E48" s="101">
        <v>400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150"/>
      <c r="W48" s="151"/>
    </row>
    <row r="49" spans="1:23" ht="20.25" customHeight="1" thickBot="1">
      <c r="A49" s="142" t="s">
        <v>263</v>
      </c>
      <c r="B49" s="74">
        <v>953</v>
      </c>
      <c r="C49" s="6"/>
      <c r="D49" s="6" t="s">
        <v>264</v>
      </c>
      <c r="E49" s="104">
        <f>E50+E51+E52</f>
        <v>1170.5</v>
      </c>
      <c r="F49" s="104">
        <f aca="true" t="shared" si="2" ref="F49:W49">F50+F51+F52</f>
        <v>0</v>
      </c>
      <c r="G49" s="104">
        <f t="shared" si="2"/>
        <v>0</v>
      </c>
      <c r="H49" s="104">
        <f t="shared" si="2"/>
        <v>0</v>
      </c>
      <c r="I49" s="104">
        <f t="shared" si="2"/>
        <v>0</v>
      </c>
      <c r="J49" s="104">
        <f t="shared" si="2"/>
        <v>0</v>
      </c>
      <c r="K49" s="104">
        <f t="shared" si="2"/>
        <v>0</v>
      </c>
      <c r="L49" s="104">
        <f t="shared" si="2"/>
        <v>0</v>
      </c>
      <c r="M49" s="104">
        <f t="shared" si="2"/>
        <v>0</v>
      </c>
      <c r="N49" s="104">
        <f t="shared" si="2"/>
        <v>0</v>
      </c>
      <c r="O49" s="104">
        <f t="shared" si="2"/>
        <v>0</v>
      </c>
      <c r="P49" s="104">
        <f t="shared" si="2"/>
        <v>0</v>
      </c>
      <c r="Q49" s="104">
        <f t="shared" si="2"/>
        <v>0</v>
      </c>
      <c r="R49" s="104">
        <f t="shared" si="2"/>
        <v>0</v>
      </c>
      <c r="S49" s="104">
        <f t="shared" si="2"/>
        <v>0</v>
      </c>
      <c r="T49" s="104">
        <f t="shared" si="2"/>
        <v>0</v>
      </c>
      <c r="U49" s="104">
        <f t="shared" si="2"/>
        <v>0</v>
      </c>
      <c r="V49" s="104">
        <f t="shared" si="2"/>
        <v>0</v>
      </c>
      <c r="W49" s="104">
        <f t="shared" si="2"/>
        <v>0</v>
      </c>
    </row>
    <row r="50" spans="1:23" ht="20.25" customHeight="1" thickBot="1">
      <c r="A50" s="143" t="s">
        <v>265</v>
      </c>
      <c r="B50" s="63">
        <v>953</v>
      </c>
      <c r="C50" s="64"/>
      <c r="D50" s="64" t="s">
        <v>267</v>
      </c>
      <c r="E50" s="101">
        <v>425.5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20.25" customHeight="1" thickBot="1">
      <c r="A51" s="143" t="s">
        <v>266</v>
      </c>
      <c r="B51" s="63">
        <v>953</v>
      </c>
      <c r="C51" s="64"/>
      <c r="D51" s="64" t="s">
        <v>268</v>
      </c>
      <c r="E51" s="101">
        <v>675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20.25" customHeight="1" thickBot="1">
      <c r="A52" s="143" t="s">
        <v>281</v>
      </c>
      <c r="B52" s="63">
        <v>953</v>
      </c>
      <c r="C52" s="64"/>
      <c r="D52" s="64" t="s">
        <v>282</v>
      </c>
      <c r="E52" s="101">
        <v>70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2.25" thickBot="1">
      <c r="A53" s="75" t="s">
        <v>66</v>
      </c>
      <c r="B53" s="18">
        <v>953</v>
      </c>
      <c r="C53" s="6"/>
      <c r="D53" s="6" t="s">
        <v>119</v>
      </c>
      <c r="E53" s="104">
        <f>E54+E55</f>
        <v>21657.416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2.25" thickBot="1">
      <c r="A54" s="62" t="s">
        <v>31</v>
      </c>
      <c r="B54" s="63">
        <v>953</v>
      </c>
      <c r="C54" s="64"/>
      <c r="D54" s="64" t="s">
        <v>120</v>
      </c>
      <c r="E54" s="101">
        <v>21267.7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62" t="s">
        <v>81</v>
      </c>
      <c r="B55" s="63">
        <v>953</v>
      </c>
      <c r="C55" s="64"/>
      <c r="D55" s="64" t="s">
        <v>121</v>
      </c>
      <c r="E55" s="101">
        <v>389.716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16.5" thickBot="1">
      <c r="A56" s="75" t="s">
        <v>170</v>
      </c>
      <c r="B56" s="18">
        <v>953</v>
      </c>
      <c r="C56" s="6"/>
      <c r="D56" s="6" t="s">
        <v>173</v>
      </c>
      <c r="E56" s="104">
        <f>E57+E58</f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16.5" thickBot="1">
      <c r="A57" s="62" t="s">
        <v>171</v>
      </c>
      <c r="B57" s="63">
        <v>953</v>
      </c>
      <c r="C57" s="64"/>
      <c r="D57" s="64" t="s">
        <v>172</v>
      </c>
      <c r="E57" s="101">
        <v>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62" t="s">
        <v>202</v>
      </c>
      <c r="B58" s="63">
        <v>953</v>
      </c>
      <c r="C58" s="64"/>
      <c r="D58" s="64" t="s">
        <v>174</v>
      </c>
      <c r="E58" s="101">
        <v>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32.25" thickBot="1">
      <c r="A59" s="8" t="s">
        <v>201</v>
      </c>
      <c r="B59" s="16">
        <v>951</v>
      </c>
      <c r="C59" s="9"/>
      <c r="D59" s="9" t="s">
        <v>122</v>
      </c>
      <c r="E59" s="10">
        <f>E60</f>
        <v>131.5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16.5" thickBot="1">
      <c r="A60" s="126" t="s">
        <v>17</v>
      </c>
      <c r="B60" s="85">
        <v>951</v>
      </c>
      <c r="C60" s="86"/>
      <c r="D60" s="86" t="s">
        <v>122</v>
      </c>
      <c r="E60" s="87">
        <f>E61</f>
        <v>131.5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2.25" thickBot="1">
      <c r="A61" s="67" t="s">
        <v>77</v>
      </c>
      <c r="B61" s="63">
        <v>951</v>
      </c>
      <c r="C61" s="64"/>
      <c r="D61" s="64" t="s">
        <v>285</v>
      </c>
      <c r="E61" s="66">
        <v>131.5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4.5" customHeight="1" thickBot="1">
      <c r="A62" s="13" t="s">
        <v>247</v>
      </c>
      <c r="B62" s="16">
        <v>951</v>
      </c>
      <c r="C62" s="9"/>
      <c r="D62" s="9" t="s">
        <v>123</v>
      </c>
      <c r="E62" s="10">
        <f>E63</f>
        <v>100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26" t="s">
        <v>17</v>
      </c>
      <c r="B63" s="127">
        <v>951</v>
      </c>
      <c r="C63" s="128"/>
      <c r="D63" s="127" t="s">
        <v>123</v>
      </c>
      <c r="E63" s="130">
        <f>E64</f>
        <v>100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3" customHeight="1" thickBot="1">
      <c r="A64" s="67" t="s">
        <v>51</v>
      </c>
      <c r="B64" s="63">
        <v>951</v>
      </c>
      <c r="C64" s="64"/>
      <c r="D64" s="64" t="s">
        <v>286</v>
      </c>
      <c r="E64" s="66">
        <v>100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3" customHeight="1" thickBot="1">
      <c r="A65" s="69" t="s">
        <v>203</v>
      </c>
      <c r="B65" s="16">
        <v>951</v>
      </c>
      <c r="C65" s="9"/>
      <c r="D65" s="9" t="s">
        <v>124</v>
      </c>
      <c r="E65" s="10">
        <f>E66</f>
        <v>90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8.75" customHeight="1" thickBot="1">
      <c r="A66" s="126" t="s">
        <v>17</v>
      </c>
      <c r="B66" s="85">
        <v>951</v>
      </c>
      <c r="C66" s="86"/>
      <c r="D66" s="86" t="s">
        <v>124</v>
      </c>
      <c r="E66" s="87">
        <f>E67+E68</f>
        <v>90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3" customHeight="1" thickBot="1">
      <c r="A67" s="62" t="s">
        <v>74</v>
      </c>
      <c r="B67" s="63">
        <v>951</v>
      </c>
      <c r="C67" s="64"/>
      <c r="D67" s="64" t="s">
        <v>287</v>
      </c>
      <c r="E67" s="66">
        <v>90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3" customHeight="1" thickBot="1">
      <c r="A68" s="62" t="s">
        <v>75</v>
      </c>
      <c r="B68" s="63">
        <v>951</v>
      </c>
      <c r="C68" s="64"/>
      <c r="D68" s="64" t="s">
        <v>288</v>
      </c>
      <c r="E68" s="66">
        <v>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6.75" customHeight="1" thickBot="1">
      <c r="A69" s="88" t="s">
        <v>204</v>
      </c>
      <c r="B69" s="16">
        <v>951</v>
      </c>
      <c r="C69" s="9"/>
      <c r="D69" s="9" t="s">
        <v>125</v>
      </c>
      <c r="E69" s="10">
        <f>E70</f>
        <v>50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16.5" thickBot="1">
      <c r="A70" s="126" t="s">
        <v>17</v>
      </c>
      <c r="B70" s="127">
        <v>951</v>
      </c>
      <c r="C70" s="128"/>
      <c r="D70" s="127" t="s">
        <v>125</v>
      </c>
      <c r="E70" s="130">
        <f>E71+E72</f>
        <v>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34.5" customHeight="1" thickBot="1">
      <c r="A71" s="62" t="s">
        <v>35</v>
      </c>
      <c r="B71" s="63">
        <v>951</v>
      </c>
      <c r="C71" s="64"/>
      <c r="D71" s="64" t="s">
        <v>289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thickBot="1">
      <c r="A72" s="62" t="s">
        <v>36</v>
      </c>
      <c r="B72" s="63">
        <v>951</v>
      </c>
      <c r="C72" s="64"/>
      <c r="D72" s="64" t="s">
        <v>290</v>
      </c>
      <c r="E72" s="66">
        <v>50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5.25" customHeight="1" thickBot="1">
      <c r="A73" s="88" t="s">
        <v>205</v>
      </c>
      <c r="B73" s="16">
        <v>951</v>
      </c>
      <c r="C73" s="9"/>
      <c r="D73" s="9" t="s">
        <v>126</v>
      </c>
      <c r="E73" s="102">
        <f>E74</f>
        <v>50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26" t="s">
        <v>17</v>
      </c>
      <c r="B74" s="127">
        <v>951</v>
      </c>
      <c r="C74" s="128"/>
      <c r="D74" s="127" t="s">
        <v>126</v>
      </c>
      <c r="E74" s="129">
        <f>E75+E76+E77</f>
        <v>50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49.5" customHeight="1" thickBot="1">
      <c r="A75" s="62" t="s">
        <v>40</v>
      </c>
      <c r="B75" s="63">
        <v>951</v>
      </c>
      <c r="C75" s="64"/>
      <c r="D75" s="64" t="s">
        <v>291</v>
      </c>
      <c r="E75" s="101">
        <v>50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5.25" customHeight="1" thickBot="1">
      <c r="A76" s="62" t="s">
        <v>41</v>
      </c>
      <c r="B76" s="63">
        <v>951</v>
      </c>
      <c r="C76" s="64"/>
      <c r="D76" s="64" t="s">
        <v>292</v>
      </c>
      <c r="E76" s="101"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5.25" customHeight="1" thickBot="1">
      <c r="A77" s="62" t="s">
        <v>89</v>
      </c>
      <c r="B77" s="63">
        <v>951</v>
      </c>
      <c r="C77" s="64"/>
      <c r="D77" s="64" t="s">
        <v>175</v>
      </c>
      <c r="E77" s="101"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3" customHeight="1" thickBot="1">
      <c r="A78" s="88" t="s">
        <v>206</v>
      </c>
      <c r="B78" s="16">
        <v>951</v>
      </c>
      <c r="C78" s="9"/>
      <c r="D78" s="9" t="s">
        <v>127</v>
      </c>
      <c r="E78" s="102">
        <f>E79</f>
        <v>10000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16.5" thickBot="1">
      <c r="A79" s="126" t="s">
        <v>17</v>
      </c>
      <c r="B79" s="127">
        <v>951</v>
      </c>
      <c r="C79" s="128"/>
      <c r="D79" s="127" t="s">
        <v>127</v>
      </c>
      <c r="E79" s="129">
        <f>E80+E81+E82</f>
        <v>10000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48" thickBot="1">
      <c r="A80" s="62" t="s">
        <v>42</v>
      </c>
      <c r="B80" s="63">
        <v>951</v>
      </c>
      <c r="C80" s="64"/>
      <c r="D80" s="64" t="s">
        <v>293</v>
      </c>
      <c r="E80" s="101">
        <v>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79.5" thickBot="1">
      <c r="A81" s="131" t="s">
        <v>85</v>
      </c>
      <c r="B81" s="63">
        <v>951</v>
      </c>
      <c r="C81" s="64"/>
      <c r="D81" s="64" t="s">
        <v>128</v>
      </c>
      <c r="E81" s="101">
        <v>8000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95.25" thickBot="1">
      <c r="A82" s="131" t="s">
        <v>176</v>
      </c>
      <c r="B82" s="63">
        <v>951</v>
      </c>
      <c r="C82" s="64"/>
      <c r="D82" s="64" t="s">
        <v>177</v>
      </c>
      <c r="E82" s="101">
        <v>2000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66" customHeight="1">
      <c r="A83" s="88" t="s">
        <v>207</v>
      </c>
      <c r="B83" s="16">
        <v>951</v>
      </c>
      <c r="C83" s="11"/>
      <c r="D83" s="11" t="s">
        <v>129</v>
      </c>
      <c r="E83" s="12">
        <f>E84</f>
        <v>89265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15" thickBot="1">
      <c r="A84" s="126" t="s">
        <v>17</v>
      </c>
      <c r="B84" s="127">
        <v>951</v>
      </c>
      <c r="C84" s="128"/>
      <c r="D84" s="127" t="s">
        <v>129</v>
      </c>
      <c r="E84" s="130">
        <f>E85+E89+E86+E88+E90+E87</f>
        <v>89265</v>
      </c>
      <c r="F84" s="130">
        <f aca="true" t="shared" si="3" ref="F84:W84">F85+F89+F86+F88+F90+F87</f>
        <v>0</v>
      </c>
      <c r="G84" s="130">
        <f t="shared" si="3"/>
        <v>0</v>
      </c>
      <c r="H84" s="130">
        <f t="shared" si="3"/>
        <v>0</v>
      </c>
      <c r="I84" s="130">
        <f t="shared" si="3"/>
        <v>0</v>
      </c>
      <c r="J84" s="130">
        <f t="shared" si="3"/>
        <v>0</v>
      </c>
      <c r="K84" s="130">
        <f t="shared" si="3"/>
        <v>0</v>
      </c>
      <c r="L84" s="130">
        <f t="shared" si="3"/>
        <v>0</v>
      </c>
      <c r="M84" s="130">
        <f t="shared" si="3"/>
        <v>0</v>
      </c>
      <c r="N84" s="130">
        <f t="shared" si="3"/>
        <v>0</v>
      </c>
      <c r="O84" s="130">
        <f t="shared" si="3"/>
        <v>0</v>
      </c>
      <c r="P84" s="130">
        <f t="shared" si="3"/>
        <v>0</v>
      </c>
      <c r="Q84" s="130">
        <f t="shared" si="3"/>
        <v>0</v>
      </c>
      <c r="R84" s="130">
        <f t="shared" si="3"/>
        <v>0</v>
      </c>
      <c r="S84" s="130">
        <f t="shared" si="3"/>
        <v>0</v>
      </c>
      <c r="T84" s="130">
        <f t="shared" si="3"/>
        <v>0</v>
      </c>
      <c r="U84" s="130">
        <f t="shared" si="3"/>
        <v>0</v>
      </c>
      <c r="V84" s="130">
        <f t="shared" si="3"/>
        <v>0</v>
      </c>
      <c r="W84" s="130">
        <f t="shared" si="3"/>
        <v>0</v>
      </c>
    </row>
    <row r="85" spans="1:23" ht="49.5" customHeight="1" thickBot="1">
      <c r="A85" s="62" t="s">
        <v>39</v>
      </c>
      <c r="B85" s="63">
        <v>951</v>
      </c>
      <c r="C85" s="64"/>
      <c r="D85" s="64" t="s">
        <v>294</v>
      </c>
      <c r="E85" s="66">
        <v>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49.5" customHeight="1" thickBot="1">
      <c r="A86" s="62" t="s">
        <v>283</v>
      </c>
      <c r="B86" s="63">
        <v>951</v>
      </c>
      <c r="C86" s="64"/>
      <c r="D86" s="64" t="s">
        <v>295</v>
      </c>
      <c r="E86" s="66">
        <v>9349.86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49.5" customHeight="1" thickBot="1">
      <c r="A87" s="62" t="s">
        <v>96</v>
      </c>
      <c r="B87" s="63">
        <v>951</v>
      </c>
      <c r="C87" s="64"/>
      <c r="D87" s="64" t="s">
        <v>296</v>
      </c>
      <c r="E87" s="66">
        <v>53165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49.5" customHeight="1" thickBot="1">
      <c r="A88" s="62" t="s">
        <v>97</v>
      </c>
      <c r="B88" s="63">
        <v>951</v>
      </c>
      <c r="C88" s="64"/>
      <c r="D88" s="64" t="s">
        <v>297</v>
      </c>
      <c r="E88" s="66">
        <v>8994.01344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customHeight="1" thickBot="1">
      <c r="A89" s="131" t="s">
        <v>86</v>
      </c>
      <c r="B89" s="63">
        <v>951</v>
      </c>
      <c r="C89" s="64"/>
      <c r="D89" s="64" t="s">
        <v>130</v>
      </c>
      <c r="E89" s="66">
        <v>17000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66.75" customHeight="1" thickBot="1">
      <c r="A90" s="131" t="s">
        <v>179</v>
      </c>
      <c r="B90" s="63">
        <v>951</v>
      </c>
      <c r="C90" s="64"/>
      <c r="D90" s="64" t="s">
        <v>178</v>
      </c>
      <c r="E90" s="66">
        <v>756.12656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88" t="s">
        <v>208</v>
      </c>
      <c r="B91" s="16">
        <v>951</v>
      </c>
      <c r="C91" s="9"/>
      <c r="D91" s="9" t="s">
        <v>131</v>
      </c>
      <c r="E91" s="10">
        <f>E92</f>
        <v>480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26" t="s">
        <v>17</v>
      </c>
      <c r="B92" s="127">
        <v>951</v>
      </c>
      <c r="C92" s="128"/>
      <c r="D92" s="127" t="s">
        <v>131</v>
      </c>
      <c r="E92" s="130">
        <f>E93</f>
        <v>480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3.75" customHeight="1" thickBot="1">
      <c r="A93" s="67" t="s">
        <v>48</v>
      </c>
      <c r="B93" s="63">
        <v>951</v>
      </c>
      <c r="C93" s="64"/>
      <c r="D93" s="64" t="s">
        <v>321</v>
      </c>
      <c r="E93" s="66">
        <v>480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88" t="s">
        <v>241</v>
      </c>
      <c r="B94" s="16">
        <v>951</v>
      </c>
      <c r="C94" s="9"/>
      <c r="D94" s="9" t="s">
        <v>132</v>
      </c>
      <c r="E94" s="10">
        <f>E95</f>
        <v>50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26" t="s">
        <v>17</v>
      </c>
      <c r="B95" s="127">
        <v>951</v>
      </c>
      <c r="C95" s="128"/>
      <c r="D95" s="127" t="s">
        <v>132</v>
      </c>
      <c r="E95" s="130">
        <f>E96</f>
        <v>50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7" t="s">
        <v>49</v>
      </c>
      <c r="B96" s="63">
        <v>951</v>
      </c>
      <c r="C96" s="64"/>
      <c r="D96" s="64" t="s">
        <v>322</v>
      </c>
      <c r="E96" s="66">
        <v>50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6.75" customHeight="1" thickBot="1">
      <c r="A97" s="69" t="s">
        <v>209</v>
      </c>
      <c r="B97" s="17">
        <v>951</v>
      </c>
      <c r="C97" s="9"/>
      <c r="D97" s="9" t="s">
        <v>133</v>
      </c>
      <c r="E97" s="10">
        <f>E98</f>
        <v>23237.591249999998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22.5" customHeight="1" thickBot="1">
      <c r="A98" s="126" t="s">
        <v>17</v>
      </c>
      <c r="B98" s="127">
        <v>951</v>
      </c>
      <c r="C98" s="128"/>
      <c r="D98" s="127" t="s">
        <v>133</v>
      </c>
      <c r="E98" s="130">
        <f>E99+E101+E102+E100</f>
        <v>23237.591249999998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7" t="s">
        <v>52</v>
      </c>
      <c r="B99" s="63">
        <v>951</v>
      </c>
      <c r="C99" s="64"/>
      <c r="D99" s="64" t="s">
        <v>298</v>
      </c>
      <c r="E99" s="66">
        <v>17141.39868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4.5" customHeight="1" thickBot="1">
      <c r="A100" s="67" t="s">
        <v>301</v>
      </c>
      <c r="B100" s="63">
        <v>951</v>
      </c>
      <c r="C100" s="64"/>
      <c r="D100" s="64" t="s">
        <v>284</v>
      </c>
      <c r="E100" s="66">
        <v>3113.875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7" t="s">
        <v>302</v>
      </c>
      <c r="B101" s="63">
        <v>951</v>
      </c>
      <c r="C101" s="64"/>
      <c r="D101" s="64" t="s">
        <v>299</v>
      </c>
      <c r="E101" s="66">
        <v>2000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7" t="s">
        <v>256</v>
      </c>
      <c r="B102" s="63">
        <v>951</v>
      </c>
      <c r="C102" s="64"/>
      <c r="D102" s="64" t="s">
        <v>300</v>
      </c>
      <c r="E102" s="66">
        <v>982.31757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6.5" thickBot="1">
      <c r="A103" s="13" t="s">
        <v>210</v>
      </c>
      <c r="B103" s="16">
        <v>951</v>
      </c>
      <c r="C103" s="11"/>
      <c r="D103" s="11" t="s">
        <v>134</v>
      </c>
      <c r="E103" s="145">
        <f>E104</f>
        <v>79412.27849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16.5" thickBot="1">
      <c r="A104" s="126" t="s">
        <v>17</v>
      </c>
      <c r="B104" s="127">
        <v>951</v>
      </c>
      <c r="C104" s="128"/>
      <c r="D104" s="127" t="s">
        <v>134</v>
      </c>
      <c r="E104" s="130">
        <f>E105+E108+E116</f>
        <v>79412.27849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16.5" thickBot="1">
      <c r="A105" s="5" t="s">
        <v>27</v>
      </c>
      <c r="B105" s="18">
        <v>951</v>
      </c>
      <c r="C105" s="6"/>
      <c r="D105" s="6" t="s">
        <v>135</v>
      </c>
      <c r="E105" s="7">
        <f>E106+E107</f>
        <v>34242.791699999994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2.25" thickBot="1">
      <c r="A106" s="67" t="s">
        <v>44</v>
      </c>
      <c r="B106" s="63">
        <v>951</v>
      </c>
      <c r="C106" s="64"/>
      <c r="D106" s="64" t="s">
        <v>303</v>
      </c>
      <c r="E106" s="66">
        <v>156.0917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6.5" thickBot="1">
      <c r="A107" s="67" t="s">
        <v>248</v>
      </c>
      <c r="B107" s="63">
        <v>951</v>
      </c>
      <c r="C107" s="64"/>
      <c r="D107" s="64" t="s">
        <v>249</v>
      </c>
      <c r="E107" s="66">
        <v>34086.7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9.5" customHeight="1" thickBot="1">
      <c r="A108" s="57" t="s">
        <v>45</v>
      </c>
      <c r="B108" s="18">
        <v>951</v>
      </c>
      <c r="C108" s="6"/>
      <c r="D108" s="6" t="s">
        <v>136</v>
      </c>
      <c r="E108" s="7">
        <f>SUM(E109:E115)</f>
        <v>45159.486789999995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2.25" thickBot="1">
      <c r="A109" s="62" t="s">
        <v>46</v>
      </c>
      <c r="B109" s="63">
        <v>951</v>
      </c>
      <c r="C109" s="64"/>
      <c r="D109" s="64" t="s">
        <v>137</v>
      </c>
      <c r="E109" s="66">
        <v>13266.3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16.5" thickBot="1">
      <c r="A110" s="67" t="s">
        <v>99</v>
      </c>
      <c r="B110" s="63">
        <v>951</v>
      </c>
      <c r="C110" s="64"/>
      <c r="D110" s="64" t="s">
        <v>138</v>
      </c>
      <c r="E110" s="66">
        <v>19878.612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2.25" thickBot="1">
      <c r="A111" s="62" t="s">
        <v>47</v>
      </c>
      <c r="B111" s="63">
        <v>951</v>
      </c>
      <c r="C111" s="64"/>
      <c r="D111" s="64" t="s">
        <v>139</v>
      </c>
      <c r="E111" s="66">
        <v>10708.9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2.25" thickBot="1">
      <c r="A112" s="62" t="s">
        <v>243</v>
      </c>
      <c r="B112" s="63">
        <v>951</v>
      </c>
      <c r="C112" s="64"/>
      <c r="D112" s="64" t="s">
        <v>244</v>
      </c>
      <c r="E112" s="66">
        <v>1155.05861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2.25" thickBot="1">
      <c r="A113" s="62" t="s">
        <v>165</v>
      </c>
      <c r="B113" s="63">
        <v>951</v>
      </c>
      <c r="C113" s="64"/>
      <c r="D113" s="64" t="s">
        <v>166</v>
      </c>
      <c r="E113" s="66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2.25" thickBot="1">
      <c r="A114" s="114" t="s">
        <v>231</v>
      </c>
      <c r="B114" s="63">
        <v>951</v>
      </c>
      <c r="C114" s="64"/>
      <c r="D114" s="64" t="s">
        <v>232</v>
      </c>
      <c r="E114" s="66">
        <v>146.09618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48" thickBot="1">
      <c r="A115" s="114" t="s">
        <v>270</v>
      </c>
      <c r="B115" s="63">
        <v>951</v>
      </c>
      <c r="C115" s="64"/>
      <c r="D115" s="64" t="s">
        <v>269</v>
      </c>
      <c r="E115" s="66">
        <v>4.52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2.25" thickBot="1">
      <c r="A116" s="57" t="s">
        <v>271</v>
      </c>
      <c r="B116" s="18">
        <v>951</v>
      </c>
      <c r="C116" s="6"/>
      <c r="D116" s="6" t="s">
        <v>273</v>
      </c>
      <c r="E116" s="7">
        <f>E117</f>
        <v>10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2.25" thickBot="1">
      <c r="A117" s="67" t="s">
        <v>272</v>
      </c>
      <c r="B117" s="63">
        <v>951</v>
      </c>
      <c r="C117" s="64"/>
      <c r="D117" s="64" t="s">
        <v>304</v>
      </c>
      <c r="E117" s="66"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35.25" customHeight="1" thickBot="1">
      <c r="A118" s="88" t="s">
        <v>211</v>
      </c>
      <c r="B118" s="16">
        <v>951</v>
      </c>
      <c r="C118" s="9"/>
      <c r="D118" s="9" t="s">
        <v>140</v>
      </c>
      <c r="E118" s="10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6.5" thickBot="1">
      <c r="A119" s="126" t="s">
        <v>17</v>
      </c>
      <c r="B119" s="127">
        <v>951</v>
      </c>
      <c r="C119" s="128"/>
      <c r="D119" s="127" t="s">
        <v>140</v>
      </c>
      <c r="E119" s="130">
        <f>E120+E121</f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4.5" customHeight="1" thickBot="1">
      <c r="A120" s="62" t="s">
        <v>37</v>
      </c>
      <c r="B120" s="63">
        <v>951</v>
      </c>
      <c r="C120" s="64"/>
      <c r="D120" s="64" t="s">
        <v>305</v>
      </c>
      <c r="E120" s="66">
        <v>10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4.5" customHeight="1" thickBot="1">
      <c r="A121" s="62" t="s">
        <v>167</v>
      </c>
      <c r="B121" s="63">
        <v>951</v>
      </c>
      <c r="C121" s="64"/>
      <c r="D121" s="64" t="s">
        <v>306</v>
      </c>
      <c r="E121" s="66">
        <v>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49.5" customHeight="1" thickBot="1">
      <c r="A122" s="88" t="s">
        <v>212</v>
      </c>
      <c r="B122" s="16">
        <v>951</v>
      </c>
      <c r="C122" s="9"/>
      <c r="D122" s="9" t="s">
        <v>193</v>
      </c>
      <c r="E122" s="102">
        <f>E123</f>
        <v>81920.06636000001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25.5" customHeight="1" thickBot="1">
      <c r="A123" s="126" t="s">
        <v>17</v>
      </c>
      <c r="B123" s="85">
        <v>951</v>
      </c>
      <c r="C123" s="86"/>
      <c r="D123" s="86" t="s">
        <v>193</v>
      </c>
      <c r="E123" s="146">
        <f>E124+E125+E126+E127+E128+E131+E129+E130</f>
        <v>81920.06636000001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4.5" customHeight="1" thickBot="1">
      <c r="A124" s="62" t="s">
        <v>91</v>
      </c>
      <c r="B124" s="63">
        <v>951</v>
      </c>
      <c r="C124" s="64"/>
      <c r="D124" s="64" t="s">
        <v>307</v>
      </c>
      <c r="E124" s="101">
        <v>16654.52436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6.75" customHeight="1" thickBot="1">
      <c r="A125" s="62" t="s">
        <v>101</v>
      </c>
      <c r="B125" s="63">
        <v>951</v>
      </c>
      <c r="C125" s="64"/>
      <c r="D125" s="64" t="s">
        <v>308</v>
      </c>
      <c r="E125" s="101">
        <v>4663.1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47.25" customHeight="1" thickBot="1">
      <c r="A126" s="62" t="s">
        <v>233</v>
      </c>
      <c r="B126" s="63">
        <v>951</v>
      </c>
      <c r="C126" s="64"/>
      <c r="D126" s="64" t="s">
        <v>234</v>
      </c>
      <c r="E126" s="101">
        <v>4173.89836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51.75" customHeight="1" thickBot="1">
      <c r="A127" s="62" t="s">
        <v>235</v>
      </c>
      <c r="B127" s="63">
        <v>951</v>
      </c>
      <c r="C127" s="64"/>
      <c r="D127" s="64" t="s">
        <v>236</v>
      </c>
      <c r="E127" s="101">
        <v>48900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6.75" customHeight="1" thickBot="1">
      <c r="A128" s="62" t="s">
        <v>237</v>
      </c>
      <c r="B128" s="63">
        <v>951</v>
      </c>
      <c r="C128" s="64"/>
      <c r="D128" s="64" t="s">
        <v>238</v>
      </c>
      <c r="E128" s="101">
        <v>3978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36.75" customHeight="1" thickBot="1">
      <c r="A129" s="62" t="s">
        <v>274</v>
      </c>
      <c r="B129" s="63">
        <v>951</v>
      </c>
      <c r="C129" s="64"/>
      <c r="D129" s="64" t="s">
        <v>275</v>
      </c>
      <c r="E129" s="101">
        <v>129.08964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36.75" customHeight="1" thickBot="1">
      <c r="A130" s="62" t="s">
        <v>276</v>
      </c>
      <c r="B130" s="63">
        <v>951</v>
      </c>
      <c r="C130" s="64"/>
      <c r="D130" s="64" t="s">
        <v>277</v>
      </c>
      <c r="E130" s="101">
        <v>3298.423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6.75" customHeight="1" thickBot="1">
      <c r="A131" s="62" t="s">
        <v>258</v>
      </c>
      <c r="B131" s="63">
        <v>951</v>
      </c>
      <c r="C131" s="64"/>
      <c r="D131" s="64" t="s">
        <v>257</v>
      </c>
      <c r="E131" s="101">
        <v>123.031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35.25" customHeight="1" thickBot="1">
      <c r="A132" s="88" t="s">
        <v>213</v>
      </c>
      <c r="B132" s="16" t="s">
        <v>2</v>
      </c>
      <c r="C132" s="9"/>
      <c r="D132" s="9" t="s">
        <v>168</v>
      </c>
      <c r="E132" s="102">
        <f>E133</f>
        <v>20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7.25" customHeight="1" thickBot="1">
      <c r="A133" s="126" t="s">
        <v>17</v>
      </c>
      <c r="B133" s="85" t="s">
        <v>2</v>
      </c>
      <c r="C133" s="86"/>
      <c r="D133" s="86" t="s">
        <v>169</v>
      </c>
      <c r="E133" s="113">
        <f>E134+E135</f>
        <v>20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17.25" customHeight="1" thickBot="1">
      <c r="A134" s="62" t="s">
        <v>100</v>
      </c>
      <c r="B134" s="118">
        <v>951</v>
      </c>
      <c r="C134" s="119"/>
      <c r="D134" s="119" t="s">
        <v>309</v>
      </c>
      <c r="E134" s="115">
        <v>0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17.25" customHeight="1" thickBot="1">
      <c r="A135" s="67" t="s">
        <v>99</v>
      </c>
      <c r="B135" s="118">
        <v>953</v>
      </c>
      <c r="C135" s="119"/>
      <c r="D135" s="119" t="s">
        <v>310</v>
      </c>
      <c r="E135" s="115">
        <v>20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33" customHeight="1" thickBot="1">
      <c r="A136" s="88" t="s">
        <v>214</v>
      </c>
      <c r="B136" s="16">
        <v>951</v>
      </c>
      <c r="C136" s="9"/>
      <c r="D136" s="9" t="s">
        <v>184</v>
      </c>
      <c r="E136" s="102">
        <f>E137</f>
        <v>13198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17.25" customHeight="1" thickBot="1">
      <c r="A137" s="126" t="s">
        <v>17</v>
      </c>
      <c r="B137" s="85">
        <v>951</v>
      </c>
      <c r="C137" s="86"/>
      <c r="D137" s="86" t="s">
        <v>185</v>
      </c>
      <c r="E137" s="113">
        <f>E138</f>
        <v>13198</v>
      </c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2"/>
      <c r="W137" s="73"/>
    </row>
    <row r="138" spans="1:23" ht="17.25" customHeight="1" thickBot="1">
      <c r="A138" s="62" t="s">
        <v>186</v>
      </c>
      <c r="B138" s="118">
        <v>951</v>
      </c>
      <c r="C138" s="119"/>
      <c r="D138" s="119" t="s">
        <v>311</v>
      </c>
      <c r="E138" s="115">
        <v>13198</v>
      </c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2"/>
      <c r="W138" s="73"/>
    </row>
    <row r="139" spans="1:23" ht="36.75" customHeight="1" thickBot="1">
      <c r="A139" s="88" t="s">
        <v>215</v>
      </c>
      <c r="B139" s="16">
        <v>951</v>
      </c>
      <c r="C139" s="9"/>
      <c r="D139" s="9" t="s">
        <v>187</v>
      </c>
      <c r="E139" s="102">
        <f>E140</f>
        <v>10</v>
      </c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2"/>
      <c r="W139" s="73"/>
    </row>
    <row r="140" spans="1:23" ht="17.25" customHeight="1" thickBot="1">
      <c r="A140" s="126" t="s">
        <v>17</v>
      </c>
      <c r="B140" s="85">
        <v>951</v>
      </c>
      <c r="C140" s="86"/>
      <c r="D140" s="86" t="s">
        <v>188</v>
      </c>
      <c r="E140" s="113">
        <f>E141</f>
        <v>10</v>
      </c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2"/>
      <c r="W140" s="73"/>
    </row>
    <row r="141" spans="1:23" ht="17.25" customHeight="1" thickBot="1">
      <c r="A141" s="62" t="s">
        <v>186</v>
      </c>
      <c r="B141" s="118">
        <v>951</v>
      </c>
      <c r="C141" s="119"/>
      <c r="D141" s="119" t="s">
        <v>188</v>
      </c>
      <c r="E141" s="115">
        <v>10</v>
      </c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2"/>
      <c r="W141" s="73"/>
    </row>
    <row r="142" spans="1:23" ht="38.25" customHeight="1" thickBot="1">
      <c r="A142" s="88" t="s">
        <v>216</v>
      </c>
      <c r="B142" s="16">
        <v>951</v>
      </c>
      <c r="C142" s="9"/>
      <c r="D142" s="9" t="s">
        <v>189</v>
      </c>
      <c r="E142" s="102">
        <f>E143</f>
        <v>53233.04281</v>
      </c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2"/>
      <c r="W142" s="73"/>
    </row>
    <row r="143" spans="1:23" ht="17.25" customHeight="1" thickBot="1">
      <c r="A143" s="126" t="s">
        <v>17</v>
      </c>
      <c r="B143" s="85">
        <v>951</v>
      </c>
      <c r="C143" s="86"/>
      <c r="D143" s="86" t="s">
        <v>190</v>
      </c>
      <c r="E143" s="113">
        <f>E144+E145</f>
        <v>53233.04281</v>
      </c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2"/>
      <c r="W143" s="73"/>
    </row>
    <row r="144" spans="1:23" ht="17.25" customHeight="1" thickBot="1">
      <c r="A144" s="62" t="s">
        <v>186</v>
      </c>
      <c r="B144" s="118">
        <v>951</v>
      </c>
      <c r="C144" s="119"/>
      <c r="D144" s="119" t="s">
        <v>312</v>
      </c>
      <c r="E144" s="115">
        <v>38862.99023</v>
      </c>
      <c r="F144" s="70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2"/>
      <c r="W144" s="73"/>
    </row>
    <row r="145" spans="1:23" ht="17.25" customHeight="1" thickBot="1">
      <c r="A145" s="62" t="s">
        <v>239</v>
      </c>
      <c r="B145" s="118">
        <v>951</v>
      </c>
      <c r="C145" s="119"/>
      <c r="D145" s="119" t="s">
        <v>240</v>
      </c>
      <c r="E145" s="115">
        <v>14370.05258</v>
      </c>
      <c r="F145" s="70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2"/>
      <c r="W145" s="73"/>
    </row>
    <row r="146" spans="1:23" ht="39" customHeight="1" thickBot="1">
      <c r="A146" s="82" t="s">
        <v>28</v>
      </c>
      <c r="B146" s="80" t="s">
        <v>2</v>
      </c>
      <c r="C146" s="132"/>
      <c r="D146" s="132" t="s">
        <v>141</v>
      </c>
      <c r="E146" s="147">
        <f>E147+E201</f>
        <v>167312.35459</v>
      </c>
      <c r="F146" s="70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2"/>
      <c r="W146" s="73"/>
    </row>
    <row r="147" spans="1:23" ht="35.25" customHeight="1" thickBot="1">
      <c r="A147" s="126" t="s">
        <v>17</v>
      </c>
      <c r="B147" s="127">
        <v>951</v>
      </c>
      <c r="C147" s="128"/>
      <c r="D147" s="127" t="s">
        <v>141</v>
      </c>
      <c r="E147" s="103">
        <f>E148+E149+E153+E157+E160+E161+E171+E173+E184+E186+E188+E190+E192+E194+E196+E198+E181+E155+E159+E175+E179+E177</f>
        <v>145779.01375</v>
      </c>
      <c r="F147" s="70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2"/>
      <c r="W147" s="73"/>
    </row>
    <row r="148" spans="1:23" ht="16.5" thickBot="1">
      <c r="A148" s="8" t="s">
        <v>29</v>
      </c>
      <c r="B148" s="16">
        <v>951</v>
      </c>
      <c r="C148" s="9"/>
      <c r="D148" s="9" t="s">
        <v>142</v>
      </c>
      <c r="E148" s="10">
        <v>2569.412</v>
      </c>
      <c r="F148" s="70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2"/>
      <c r="W148" s="73"/>
    </row>
    <row r="149" spans="1:23" ht="48" thickBot="1">
      <c r="A149" s="8" t="s">
        <v>5</v>
      </c>
      <c r="B149" s="16">
        <v>951</v>
      </c>
      <c r="C149" s="9"/>
      <c r="D149" s="9" t="s">
        <v>141</v>
      </c>
      <c r="E149" s="102">
        <f>E150+E151+E152</f>
        <v>5122.68</v>
      </c>
      <c r="F149" s="121" t="e">
        <f>#REF!+#REF!+F173+F175+#REF!+#REF!+#REF!+#REF!+#REF!+#REF!+#REF!+F198</f>
        <v>#REF!</v>
      </c>
      <c r="G149" s="24" t="e">
        <f>#REF!+#REF!+G173+G175+#REF!+#REF!+#REF!+#REF!+#REF!+#REF!+#REF!+G198</f>
        <v>#REF!</v>
      </c>
      <c r="H149" s="24" t="e">
        <f>#REF!+#REF!+H173+H175+#REF!+#REF!+#REF!+#REF!+#REF!+#REF!+#REF!+H198</f>
        <v>#REF!</v>
      </c>
      <c r="I149" s="24" t="e">
        <f>#REF!+#REF!+I173+I175+#REF!+#REF!+#REF!+#REF!+#REF!+#REF!+#REF!+I198</f>
        <v>#REF!</v>
      </c>
      <c r="J149" s="24" t="e">
        <f>#REF!+#REF!+J173+J175+#REF!+#REF!+#REF!+#REF!+#REF!+#REF!+#REF!+J198</f>
        <v>#REF!</v>
      </c>
      <c r="K149" s="24" t="e">
        <f>#REF!+#REF!+K173+K175+#REF!+#REF!+#REF!+#REF!+#REF!+#REF!+#REF!+K198</f>
        <v>#REF!</v>
      </c>
      <c r="L149" s="24" t="e">
        <f>#REF!+#REF!+L173+L175+#REF!+#REF!+#REF!+#REF!+#REF!+#REF!+#REF!+L198</f>
        <v>#REF!</v>
      </c>
      <c r="M149" s="24" t="e">
        <f>#REF!+#REF!+M173+M175+#REF!+#REF!+#REF!+#REF!+#REF!+#REF!+#REF!+M198</f>
        <v>#REF!</v>
      </c>
      <c r="N149" s="24" t="e">
        <f>#REF!+#REF!+N173+N175+#REF!+#REF!+#REF!+#REF!+#REF!+#REF!+#REF!+N198</f>
        <v>#REF!</v>
      </c>
      <c r="O149" s="24" t="e">
        <f>#REF!+#REF!+O173+O175+#REF!+#REF!+#REF!+#REF!+#REF!+#REF!+#REF!+O198</f>
        <v>#REF!</v>
      </c>
      <c r="P149" s="24" t="e">
        <f>#REF!+#REF!+P173+P175+#REF!+#REF!+#REF!+#REF!+#REF!+#REF!+#REF!+P198</f>
        <v>#REF!</v>
      </c>
      <c r="Q149" s="24" t="e">
        <f>#REF!+#REF!+Q173+Q175+#REF!+#REF!+#REF!+#REF!+#REF!+#REF!+#REF!+Q198</f>
        <v>#REF!</v>
      </c>
      <c r="R149" s="24" t="e">
        <f>#REF!+#REF!+R173+R175+#REF!+#REF!+#REF!+#REF!+#REF!+#REF!+#REF!+R198</f>
        <v>#REF!</v>
      </c>
      <c r="S149" s="24" t="e">
        <f>#REF!+#REF!+S173+S175+#REF!+#REF!+#REF!+#REF!+#REF!+#REF!+#REF!+S198</f>
        <v>#REF!</v>
      </c>
      <c r="T149" s="24" t="e">
        <f>#REF!+#REF!+T173+T175+#REF!+#REF!+#REF!+#REF!+#REF!+#REF!+#REF!+T198</f>
        <v>#REF!</v>
      </c>
      <c r="U149" s="24" t="e">
        <f>#REF!+#REF!+U173+U175+#REF!+#REF!+#REF!+#REF!+#REF!+#REF!+#REF!+U198</f>
        <v>#REF!</v>
      </c>
      <c r="V149" s="46" t="e">
        <f>#REF!+#REF!+V173+V175+#REF!+#REF!+#REF!+#REF!+#REF!+#REF!+#REF!+V198</f>
        <v>#REF!</v>
      </c>
      <c r="W149" s="45" t="e">
        <f>V149/E147*100</f>
        <v>#REF!</v>
      </c>
    </row>
    <row r="150" spans="1:23" ht="20.25" customHeight="1" outlineLevel="3" thickBot="1">
      <c r="A150" s="83" t="s">
        <v>87</v>
      </c>
      <c r="B150" s="84">
        <v>951</v>
      </c>
      <c r="C150" s="64"/>
      <c r="D150" s="64" t="s">
        <v>143</v>
      </c>
      <c r="E150" s="101">
        <f>2900.9-10.22</f>
        <v>2890.6800000000003</v>
      </c>
      <c r="F150" s="122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47"/>
      <c r="W150" s="45"/>
    </row>
    <row r="151" spans="1:23" ht="18.75" customHeight="1" outlineLevel="6" thickBot="1">
      <c r="A151" s="62" t="s">
        <v>88</v>
      </c>
      <c r="B151" s="63">
        <v>951</v>
      </c>
      <c r="C151" s="64"/>
      <c r="D151" s="64" t="s">
        <v>144</v>
      </c>
      <c r="E151" s="101">
        <v>2232</v>
      </c>
      <c r="F151" s="123" t="e">
        <f>#REF!</f>
        <v>#REF!</v>
      </c>
      <c r="G151" s="26" t="e">
        <f>#REF!</f>
        <v>#REF!</v>
      </c>
      <c r="H151" s="26" t="e">
        <f>#REF!</f>
        <v>#REF!</v>
      </c>
      <c r="I151" s="26" t="e">
        <f>#REF!</f>
        <v>#REF!</v>
      </c>
      <c r="J151" s="26" t="e">
        <f>#REF!</f>
        <v>#REF!</v>
      </c>
      <c r="K151" s="26" t="e">
        <f>#REF!</f>
        <v>#REF!</v>
      </c>
      <c r="L151" s="26" t="e">
        <f>#REF!</f>
        <v>#REF!</v>
      </c>
      <c r="M151" s="26" t="e">
        <f>#REF!</f>
        <v>#REF!</v>
      </c>
      <c r="N151" s="26" t="e">
        <f>#REF!</f>
        <v>#REF!</v>
      </c>
      <c r="O151" s="26" t="e">
        <f>#REF!</f>
        <v>#REF!</v>
      </c>
      <c r="P151" s="26" t="e">
        <f>#REF!</f>
        <v>#REF!</v>
      </c>
      <c r="Q151" s="26" t="e">
        <f>#REF!</f>
        <v>#REF!</v>
      </c>
      <c r="R151" s="26" t="e">
        <f>#REF!</f>
        <v>#REF!</v>
      </c>
      <c r="S151" s="26" t="e">
        <f>#REF!</f>
        <v>#REF!</v>
      </c>
      <c r="T151" s="26" t="e">
        <f>#REF!</f>
        <v>#REF!</v>
      </c>
      <c r="U151" s="26" t="e">
        <f>#REF!</f>
        <v>#REF!</v>
      </c>
      <c r="V151" s="50" t="e">
        <f>#REF!</f>
        <v>#REF!</v>
      </c>
      <c r="W151" s="45" t="e">
        <f>V151/E150*100</f>
        <v>#REF!</v>
      </c>
    </row>
    <row r="152" spans="1:23" ht="21.75" customHeight="1" outlineLevel="6" thickBot="1">
      <c r="A152" s="62" t="s">
        <v>82</v>
      </c>
      <c r="B152" s="63">
        <v>951</v>
      </c>
      <c r="C152" s="64"/>
      <c r="D152" s="64" t="s">
        <v>145</v>
      </c>
      <c r="E152" s="101"/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19.5" customHeight="1" outlineLevel="6" thickBot="1">
      <c r="A153" s="8" t="s">
        <v>6</v>
      </c>
      <c r="B153" s="16">
        <v>951</v>
      </c>
      <c r="C153" s="9"/>
      <c r="D153" s="9" t="s">
        <v>141</v>
      </c>
      <c r="E153" s="10">
        <f>E154</f>
        <v>10545.628079999999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4"/>
      <c r="W153" s="45"/>
    </row>
    <row r="154" spans="1:23" ht="19.5" customHeight="1" outlineLevel="6" thickBot="1">
      <c r="A154" s="83" t="s">
        <v>83</v>
      </c>
      <c r="B154" s="63">
        <v>951</v>
      </c>
      <c r="C154" s="64"/>
      <c r="D154" s="64" t="s">
        <v>143</v>
      </c>
      <c r="E154" s="101">
        <f>10535.40808+10.22</f>
        <v>10545.628079999999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4"/>
      <c r="W154" s="45"/>
    </row>
    <row r="155" spans="1:23" ht="21" customHeight="1" outlineLevel="6" thickBot="1">
      <c r="A155" s="8" t="s">
        <v>78</v>
      </c>
      <c r="B155" s="16">
        <v>951</v>
      </c>
      <c r="C155" s="9"/>
      <c r="D155" s="9" t="s">
        <v>141</v>
      </c>
      <c r="E155" s="10">
        <f>E156</f>
        <v>28.025</v>
      </c>
      <c r="F155" s="23">
        <v>96</v>
      </c>
      <c r="G155" s="7">
        <v>96</v>
      </c>
      <c r="H155" s="7">
        <v>96</v>
      </c>
      <c r="I155" s="7">
        <v>96</v>
      </c>
      <c r="J155" s="7">
        <v>96</v>
      </c>
      <c r="K155" s="7">
        <v>96</v>
      </c>
      <c r="L155" s="7">
        <v>96</v>
      </c>
      <c r="M155" s="7">
        <v>96</v>
      </c>
      <c r="N155" s="7">
        <v>96</v>
      </c>
      <c r="O155" s="7">
        <v>96</v>
      </c>
      <c r="P155" s="7">
        <v>96</v>
      </c>
      <c r="Q155" s="7">
        <v>96</v>
      </c>
      <c r="R155" s="7">
        <v>96</v>
      </c>
      <c r="S155" s="7">
        <v>96</v>
      </c>
      <c r="T155" s="7">
        <v>96</v>
      </c>
      <c r="U155" s="33">
        <v>96</v>
      </c>
      <c r="V155" s="49">
        <v>141</v>
      </c>
      <c r="W155" s="45">
        <f>V155/E153*100</f>
        <v>1.3370469632568345</v>
      </c>
    </row>
    <row r="156" spans="1:23" ht="37.5" customHeight="1" outlineLevel="3" thickBot="1">
      <c r="A156" s="62" t="s">
        <v>79</v>
      </c>
      <c r="B156" s="63">
        <v>951</v>
      </c>
      <c r="C156" s="64"/>
      <c r="D156" s="64" t="s">
        <v>146</v>
      </c>
      <c r="E156" s="66">
        <v>28.025</v>
      </c>
      <c r="F156" s="122" t="e">
        <f>#REF!</f>
        <v>#REF!</v>
      </c>
      <c r="G156" s="27" t="e">
        <f>#REF!</f>
        <v>#REF!</v>
      </c>
      <c r="H156" s="27" t="e">
        <f>#REF!</f>
        <v>#REF!</v>
      </c>
      <c r="I156" s="27" t="e">
        <f>#REF!</f>
        <v>#REF!</v>
      </c>
      <c r="J156" s="27" t="e">
        <f>#REF!</f>
        <v>#REF!</v>
      </c>
      <c r="K156" s="27" t="e">
        <f>#REF!</f>
        <v>#REF!</v>
      </c>
      <c r="L156" s="27" t="e">
        <f>#REF!</f>
        <v>#REF!</v>
      </c>
      <c r="M156" s="27" t="e">
        <f>#REF!</f>
        <v>#REF!</v>
      </c>
      <c r="N156" s="27" t="e">
        <f>#REF!</f>
        <v>#REF!</v>
      </c>
      <c r="O156" s="27" t="e">
        <f>#REF!</f>
        <v>#REF!</v>
      </c>
      <c r="P156" s="27" t="e">
        <f>#REF!</f>
        <v>#REF!</v>
      </c>
      <c r="Q156" s="27" t="e">
        <f>#REF!</f>
        <v>#REF!</v>
      </c>
      <c r="R156" s="27" t="e">
        <f>#REF!</f>
        <v>#REF!</v>
      </c>
      <c r="S156" s="27" t="e">
        <f>#REF!</f>
        <v>#REF!</v>
      </c>
      <c r="T156" s="27" t="e">
        <f>#REF!</f>
        <v>#REF!</v>
      </c>
      <c r="U156" s="27" t="e">
        <f>#REF!</f>
        <v>#REF!</v>
      </c>
      <c r="V156" s="51" t="e">
        <f>#REF!</f>
        <v>#REF!</v>
      </c>
      <c r="W156" s="45" t="e">
        <f>V156/E154*100</f>
        <v>#REF!</v>
      </c>
    </row>
    <row r="157" spans="1:23" ht="18.75" customHeight="1" outlineLevel="3" thickBot="1">
      <c r="A157" s="8" t="s">
        <v>7</v>
      </c>
      <c r="B157" s="16">
        <v>951</v>
      </c>
      <c r="C157" s="9"/>
      <c r="D157" s="9" t="s">
        <v>141</v>
      </c>
      <c r="E157" s="10">
        <f>E158</f>
        <v>7876.063</v>
      </c>
      <c r="F157" s="98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100"/>
      <c r="W157" s="45"/>
    </row>
    <row r="158" spans="1:23" ht="33" customHeight="1" outlineLevel="3" thickBot="1">
      <c r="A158" s="83" t="s">
        <v>84</v>
      </c>
      <c r="B158" s="63">
        <v>951</v>
      </c>
      <c r="C158" s="64"/>
      <c r="D158" s="64" t="s">
        <v>143</v>
      </c>
      <c r="E158" s="66">
        <v>7876.063</v>
      </c>
      <c r="F158" s="98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100"/>
      <c r="W158" s="45"/>
    </row>
    <row r="159" spans="1:23" ht="20.25" customHeight="1" outlineLevel="5" thickBot="1">
      <c r="A159" s="109" t="s">
        <v>92</v>
      </c>
      <c r="B159" s="16">
        <v>951</v>
      </c>
      <c r="C159" s="9"/>
      <c r="D159" s="9" t="s">
        <v>147</v>
      </c>
      <c r="E159" s="10">
        <v>0</v>
      </c>
      <c r="F159" s="4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54"/>
      <c r="W159" s="45"/>
    </row>
    <row r="160" spans="1:23" ht="32.25" outlineLevel="4" thickBot="1">
      <c r="A160" s="8" t="s">
        <v>30</v>
      </c>
      <c r="B160" s="16">
        <v>951</v>
      </c>
      <c r="C160" s="9"/>
      <c r="D160" s="9" t="s">
        <v>323</v>
      </c>
      <c r="E160" s="10">
        <v>1500</v>
      </c>
      <c r="F160" s="124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48" t="e">
        <f>#REF!</f>
        <v>#REF!</v>
      </c>
      <c r="W160" s="45" t="e">
        <f>V160/E158*100</f>
        <v>#REF!</v>
      </c>
    </row>
    <row r="161" spans="1:23" ht="16.5" outlineLevel="4" thickBot="1">
      <c r="A161" s="8" t="s">
        <v>8</v>
      </c>
      <c r="B161" s="16">
        <v>951</v>
      </c>
      <c r="C161" s="9"/>
      <c r="D161" s="9" t="s">
        <v>141</v>
      </c>
      <c r="E161" s="144">
        <f>E162+E163+E165+E167+E168+E169+E164+E166+E170</f>
        <v>80936.08137000003</v>
      </c>
      <c r="F161" s="4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108"/>
      <c r="W161" s="45"/>
    </row>
    <row r="162" spans="1:23" ht="16.5" outlineLevel="5" thickBot="1">
      <c r="A162" s="62" t="s">
        <v>9</v>
      </c>
      <c r="B162" s="63">
        <v>951</v>
      </c>
      <c r="C162" s="64"/>
      <c r="D162" s="64" t="s">
        <v>148</v>
      </c>
      <c r="E162" s="112">
        <v>2651.06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>
        <v>0</v>
      </c>
      <c r="W162" s="45">
        <f>V162/E160*100</f>
        <v>0</v>
      </c>
    </row>
    <row r="163" spans="1:23" ht="19.5" customHeight="1" outlineLevel="5" thickBot="1">
      <c r="A163" s="83" t="s">
        <v>84</v>
      </c>
      <c r="B163" s="63">
        <v>951</v>
      </c>
      <c r="C163" s="64"/>
      <c r="D163" s="64" t="s">
        <v>143</v>
      </c>
      <c r="E163" s="112">
        <v>28040.64842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4"/>
      <c r="W163" s="45"/>
    </row>
    <row r="164" spans="1:23" ht="16.5" outlineLevel="5" thickBot="1">
      <c r="A164" s="62" t="s">
        <v>82</v>
      </c>
      <c r="B164" s="63">
        <v>951</v>
      </c>
      <c r="C164" s="64"/>
      <c r="D164" s="64" t="s">
        <v>145</v>
      </c>
      <c r="E164" s="112">
        <v>15.145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>
        <v>9539.0701</v>
      </c>
      <c r="W164" s="45">
        <f>V164/E163*100</f>
        <v>34.01872152569859</v>
      </c>
    </row>
    <row r="165" spans="1:23" ht="19.5" customHeight="1" outlineLevel="4" thickBot="1">
      <c r="A165" s="62" t="s">
        <v>31</v>
      </c>
      <c r="B165" s="63">
        <v>951</v>
      </c>
      <c r="C165" s="64"/>
      <c r="D165" s="64" t="s">
        <v>149</v>
      </c>
      <c r="E165" s="66">
        <v>46359.98132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58"/>
      <c r="W165" s="45"/>
    </row>
    <row r="166" spans="1:23" ht="19.5" customHeight="1" outlineLevel="4" thickBot="1">
      <c r="A166" s="62" t="s">
        <v>43</v>
      </c>
      <c r="B166" s="63">
        <v>951</v>
      </c>
      <c r="C166" s="64"/>
      <c r="D166" s="64" t="s">
        <v>242</v>
      </c>
      <c r="E166" s="66">
        <v>800.73201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8"/>
      <c r="W166" s="45"/>
    </row>
    <row r="167" spans="1:23" ht="32.25" outlineLevel="5" thickBot="1">
      <c r="A167" s="67" t="s">
        <v>32</v>
      </c>
      <c r="B167" s="63">
        <v>951</v>
      </c>
      <c r="C167" s="64"/>
      <c r="D167" s="64" t="s">
        <v>150</v>
      </c>
      <c r="E167" s="112">
        <v>1137.906</v>
      </c>
      <c r="F167" s="4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54"/>
      <c r="W167" s="45"/>
    </row>
    <row r="168" spans="1:23" ht="32.25" outlineLevel="5" thickBot="1">
      <c r="A168" s="67" t="s">
        <v>33</v>
      </c>
      <c r="B168" s="63">
        <v>951</v>
      </c>
      <c r="C168" s="64"/>
      <c r="D168" s="64" t="s">
        <v>151</v>
      </c>
      <c r="E168" s="112">
        <v>747.1569999999999</v>
      </c>
      <c r="F168" s="4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54"/>
      <c r="W168" s="45"/>
    </row>
    <row r="169" spans="1:23" ht="32.25" outlineLevel="6" thickBot="1">
      <c r="A169" s="67" t="s">
        <v>34</v>
      </c>
      <c r="B169" s="63">
        <v>951</v>
      </c>
      <c r="C169" s="64"/>
      <c r="D169" s="64" t="s">
        <v>152</v>
      </c>
      <c r="E169" s="112">
        <v>739.0169999999999</v>
      </c>
      <c r="F169" s="61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4"/>
      <c r="W169" s="45"/>
    </row>
    <row r="170" spans="1:23" ht="71.25" customHeight="1" outlineLevel="6" thickBot="1">
      <c r="A170" s="67" t="s">
        <v>259</v>
      </c>
      <c r="B170" s="63">
        <v>951</v>
      </c>
      <c r="C170" s="64"/>
      <c r="D170" s="64" t="s">
        <v>260</v>
      </c>
      <c r="E170" s="112">
        <v>444.43462</v>
      </c>
      <c r="F170" s="61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54"/>
      <c r="W170" s="45"/>
    </row>
    <row r="171" spans="1:23" ht="20.25" customHeight="1" outlineLevel="6" thickBot="1">
      <c r="A171" s="8" t="s">
        <v>22</v>
      </c>
      <c r="B171" s="16">
        <v>951</v>
      </c>
      <c r="C171" s="9" t="s">
        <v>2</v>
      </c>
      <c r="D171" s="9" t="s">
        <v>153</v>
      </c>
      <c r="E171" s="10">
        <f>E172</f>
        <v>1943.634</v>
      </c>
      <c r="F171" s="61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54"/>
      <c r="W171" s="45"/>
    </row>
    <row r="172" spans="1:23" ht="34.5" customHeight="1" outlineLevel="6" thickBot="1">
      <c r="A172" s="62" t="s">
        <v>13</v>
      </c>
      <c r="B172" s="63">
        <v>951</v>
      </c>
      <c r="C172" s="64" t="s">
        <v>2</v>
      </c>
      <c r="D172" s="64" t="s">
        <v>154</v>
      </c>
      <c r="E172" s="66">
        <v>1943.634</v>
      </c>
      <c r="F172" s="61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54"/>
      <c r="W172" s="45"/>
    </row>
    <row r="173" spans="1:23" ht="18" customHeight="1" outlineLevel="6" thickBot="1">
      <c r="A173" s="8" t="s">
        <v>10</v>
      </c>
      <c r="B173" s="16">
        <v>951</v>
      </c>
      <c r="C173" s="9"/>
      <c r="D173" s="9" t="s">
        <v>153</v>
      </c>
      <c r="E173" s="10">
        <f>E174</f>
        <v>250</v>
      </c>
      <c r="F173" s="125" t="e">
        <f>#REF!+#REF!</f>
        <v>#REF!</v>
      </c>
      <c r="G173" s="25" t="e">
        <f>#REF!+#REF!</f>
        <v>#REF!</v>
      </c>
      <c r="H173" s="25" t="e">
        <f>#REF!+#REF!</f>
        <v>#REF!</v>
      </c>
      <c r="I173" s="25" t="e">
        <f>#REF!+#REF!</f>
        <v>#REF!</v>
      </c>
      <c r="J173" s="25" t="e">
        <f>#REF!+#REF!</f>
        <v>#REF!</v>
      </c>
      <c r="K173" s="25" t="e">
        <f>#REF!+#REF!</f>
        <v>#REF!</v>
      </c>
      <c r="L173" s="25" t="e">
        <f>#REF!+#REF!</f>
        <v>#REF!</v>
      </c>
      <c r="M173" s="25" t="e">
        <f>#REF!+#REF!</f>
        <v>#REF!</v>
      </c>
      <c r="N173" s="25" t="e">
        <f>#REF!+#REF!</f>
        <v>#REF!</v>
      </c>
      <c r="O173" s="25" t="e">
        <f>#REF!+#REF!</f>
        <v>#REF!</v>
      </c>
      <c r="P173" s="25" t="e">
        <f>#REF!+#REF!</f>
        <v>#REF!</v>
      </c>
      <c r="Q173" s="25" t="e">
        <f>#REF!+#REF!</f>
        <v>#REF!</v>
      </c>
      <c r="R173" s="25" t="e">
        <f>#REF!+#REF!</f>
        <v>#REF!</v>
      </c>
      <c r="S173" s="25" t="e">
        <f>#REF!+#REF!</f>
        <v>#REF!</v>
      </c>
      <c r="T173" s="25" t="e">
        <f>#REF!+#REF!</f>
        <v>#REF!</v>
      </c>
      <c r="U173" s="25" t="e">
        <f>#REF!+#REF!</f>
        <v>#REF!</v>
      </c>
      <c r="V173" s="53" t="e">
        <f>#REF!+#REF!</f>
        <v>#REF!</v>
      </c>
      <c r="W173" s="45" t="e">
        <f>V173/E171*100</f>
        <v>#REF!</v>
      </c>
    </row>
    <row r="174" spans="1:23" ht="33.75" customHeight="1" outlineLevel="4" thickBot="1">
      <c r="A174" s="62" t="s">
        <v>38</v>
      </c>
      <c r="B174" s="63">
        <v>951</v>
      </c>
      <c r="C174" s="64"/>
      <c r="D174" s="64" t="s">
        <v>155</v>
      </c>
      <c r="E174" s="66">
        <v>250</v>
      </c>
      <c r="F174" s="124" t="e">
        <f>#REF!</f>
        <v>#REF!</v>
      </c>
      <c r="G174" s="28" t="e">
        <f>#REF!</f>
        <v>#REF!</v>
      </c>
      <c r="H174" s="28" t="e">
        <f>#REF!</f>
        <v>#REF!</v>
      </c>
      <c r="I174" s="28" t="e">
        <f>#REF!</f>
        <v>#REF!</v>
      </c>
      <c r="J174" s="28" t="e">
        <f>#REF!</f>
        <v>#REF!</v>
      </c>
      <c r="K174" s="28" t="e">
        <f>#REF!</f>
        <v>#REF!</v>
      </c>
      <c r="L174" s="28" t="e">
        <f>#REF!</f>
        <v>#REF!</v>
      </c>
      <c r="M174" s="28" t="e">
        <f>#REF!</f>
        <v>#REF!</v>
      </c>
      <c r="N174" s="28" t="e">
        <f>#REF!</f>
        <v>#REF!</v>
      </c>
      <c r="O174" s="28" t="e">
        <f>#REF!</f>
        <v>#REF!</v>
      </c>
      <c r="P174" s="28" t="e">
        <f>#REF!</f>
        <v>#REF!</v>
      </c>
      <c r="Q174" s="28" t="e">
        <f>#REF!</f>
        <v>#REF!</v>
      </c>
      <c r="R174" s="28" t="e">
        <f>#REF!</f>
        <v>#REF!</v>
      </c>
      <c r="S174" s="28" t="e">
        <f>#REF!</f>
        <v>#REF!</v>
      </c>
      <c r="T174" s="28" t="e">
        <f>#REF!</f>
        <v>#REF!</v>
      </c>
      <c r="U174" s="28" t="e">
        <f>#REF!</f>
        <v>#REF!</v>
      </c>
      <c r="V174" s="52" t="e">
        <f>#REF!</f>
        <v>#REF!</v>
      </c>
      <c r="W174" s="45" t="e">
        <f>V174/E172*100</f>
        <v>#REF!</v>
      </c>
    </row>
    <row r="175" spans="1:23" ht="33" customHeight="1" outlineLevel="6" thickBot="1">
      <c r="A175" s="8" t="s">
        <v>93</v>
      </c>
      <c r="B175" s="16">
        <v>951</v>
      </c>
      <c r="C175" s="9"/>
      <c r="D175" s="9" t="s">
        <v>153</v>
      </c>
      <c r="E175" s="102">
        <f>E176</f>
        <v>499.319</v>
      </c>
      <c r="F175" s="125" t="e">
        <f>#REF!+#REF!</f>
        <v>#REF!</v>
      </c>
      <c r="G175" s="25" t="e">
        <f>#REF!+#REF!</f>
        <v>#REF!</v>
      </c>
      <c r="H175" s="25" t="e">
        <f>#REF!+#REF!</f>
        <v>#REF!</v>
      </c>
      <c r="I175" s="25" t="e">
        <f>#REF!+#REF!</f>
        <v>#REF!</v>
      </c>
      <c r="J175" s="25" t="e">
        <f>#REF!+#REF!</f>
        <v>#REF!</v>
      </c>
      <c r="K175" s="25" t="e">
        <f>#REF!+#REF!</f>
        <v>#REF!</v>
      </c>
      <c r="L175" s="25" t="e">
        <f>#REF!+#REF!</f>
        <v>#REF!</v>
      </c>
      <c r="M175" s="25" t="e">
        <f>#REF!+#REF!</f>
        <v>#REF!</v>
      </c>
      <c r="N175" s="25" t="e">
        <f>#REF!+#REF!</f>
        <v>#REF!</v>
      </c>
      <c r="O175" s="25" t="e">
        <f>#REF!+#REF!</f>
        <v>#REF!</v>
      </c>
      <c r="P175" s="25" t="e">
        <f>#REF!+#REF!</f>
        <v>#REF!</v>
      </c>
      <c r="Q175" s="25" t="e">
        <f>#REF!+#REF!</f>
        <v>#REF!</v>
      </c>
      <c r="R175" s="25" t="e">
        <f>#REF!+#REF!</f>
        <v>#REF!</v>
      </c>
      <c r="S175" s="25" t="e">
        <f>#REF!+#REF!</f>
        <v>#REF!</v>
      </c>
      <c r="T175" s="25" t="e">
        <f>#REF!+#REF!</f>
        <v>#REF!</v>
      </c>
      <c r="U175" s="25" t="e">
        <f>#REF!+#REF!</f>
        <v>#REF!</v>
      </c>
      <c r="V175" s="53" t="e">
        <f>#REF!+#REF!</f>
        <v>#REF!</v>
      </c>
      <c r="W175" s="45" t="e">
        <f>V175/E173*100</f>
        <v>#REF!</v>
      </c>
    </row>
    <row r="176" spans="1:23" ht="48" outlineLevel="6" thickBot="1">
      <c r="A176" s="62" t="s">
        <v>94</v>
      </c>
      <c r="B176" s="63">
        <v>951</v>
      </c>
      <c r="C176" s="64"/>
      <c r="D176" s="64" t="s">
        <v>156</v>
      </c>
      <c r="E176" s="101">
        <v>499.319</v>
      </c>
      <c r="F176" s="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3"/>
      <c r="V176" s="49"/>
      <c r="W176" s="45"/>
    </row>
    <row r="177" spans="1:23" ht="16.5" outlineLevel="6" thickBot="1">
      <c r="A177" s="68" t="s">
        <v>222</v>
      </c>
      <c r="B177" s="16">
        <v>951</v>
      </c>
      <c r="C177" s="9"/>
      <c r="D177" s="9" t="s">
        <v>153</v>
      </c>
      <c r="E177" s="102">
        <f>E178</f>
        <v>3.223</v>
      </c>
      <c r="F177" s="2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3"/>
      <c r="V177" s="49"/>
      <c r="W177" s="45"/>
    </row>
    <row r="178" spans="1:23" ht="63.75" outlineLevel="6" thickBot="1">
      <c r="A178" s="62" t="s">
        <v>223</v>
      </c>
      <c r="B178" s="63">
        <v>951</v>
      </c>
      <c r="C178" s="64"/>
      <c r="D178" s="64" t="s">
        <v>224</v>
      </c>
      <c r="E178" s="101">
        <v>3.223</v>
      </c>
      <c r="F178" s="2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3"/>
      <c r="V178" s="49"/>
      <c r="W178" s="45"/>
    </row>
    <row r="179" spans="1:23" ht="16.5" outlineLevel="6" thickBot="1">
      <c r="A179" s="8" t="s">
        <v>195</v>
      </c>
      <c r="B179" s="16">
        <v>951</v>
      </c>
      <c r="C179" s="9"/>
      <c r="D179" s="9" t="s">
        <v>153</v>
      </c>
      <c r="E179" s="102">
        <f>E180</f>
        <v>6757</v>
      </c>
      <c r="F179" s="2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3"/>
      <c r="V179" s="49"/>
      <c r="W179" s="45"/>
    </row>
    <row r="180" spans="1:23" ht="48" outlineLevel="6" thickBot="1">
      <c r="A180" s="62" t="s">
        <v>196</v>
      </c>
      <c r="B180" s="63">
        <v>951</v>
      </c>
      <c r="C180" s="64"/>
      <c r="D180" s="64" t="s">
        <v>313</v>
      </c>
      <c r="E180" s="101">
        <v>6757</v>
      </c>
      <c r="F180" s="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3"/>
      <c r="V180" s="49"/>
      <c r="W180" s="45"/>
    </row>
    <row r="181" spans="1:23" ht="22.5" customHeight="1" outlineLevel="5" thickBot="1">
      <c r="A181" s="8" t="s">
        <v>71</v>
      </c>
      <c r="B181" s="16">
        <v>951</v>
      </c>
      <c r="C181" s="9"/>
      <c r="D181" s="9" t="s">
        <v>153</v>
      </c>
      <c r="E181" s="102">
        <f>E182+E183</f>
        <v>509.72947</v>
      </c>
      <c r="F181" s="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3"/>
      <c r="V181" s="49"/>
      <c r="W181" s="45"/>
    </row>
    <row r="182" spans="1:23" ht="20.25" customHeight="1" outlineLevel="5" thickBot="1">
      <c r="A182" s="67" t="s">
        <v>72</v>
      </c>
      <c r="B182" s="63">
        <v>951</v>
      </c>
      <c r="C182" s="64"/>
      <c r="D182" s="64" t="s">
        <v>157</v>
      </c>
      <c r="E182" s="101">
        <v>0.72947</v>
      </c>
      <c r="F182" s="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3"/>
      <c r="V182" s="49"/>
      <c r="W182" s="45"/>
    </row>
    <row r="183" spans="1:23" ht="20.25" customHeight="1" outlineLevel="5" thickBot="1">
      <c r="A183" s="62" t="s">
        <v>95</v>
      </c>
      <c r="B183" s="63">
        <v>951</v>
      </c>
      <c r="C183" s="64"/>
      <c r="D183" s="64" t="s">
        <v>314</v>
      </c>
      <c r="E183" s="101">
        <v>509</v>
      </c>
      <c r="F183" s="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3"/>
      <c r="V183" s="49"/>
      <c r="W183" s="45"/>
    </row>
    <row r="184" spans="1:23" ht="26.25" customHeight="1" outlineLevel="5" thickBot="1">
      <c r="A184" s="120" t="s">
        <v>90</v>
      </c>
      <c r="B184" s="16">
        <v>951</v>
      </c>
      <c r="C184" s="9"/>
      <c r="D184" s="9" t="s">
        <v>102</v>
      </c>
      <c r="E184" s="102">
        <f>E185</f>
        <v>18.61168</v>
      </c>
      <c r="F184" s="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3"/>
      <c r="V184" s="49"/>
      <c r="W184" s="45"/>
    </row>
    <row r="185" spans="1:23" ht="24" customHeight="1" outlineLevel="5" thickBot="1">
      <c r="A185" s="62" t="s">
        <v>181</v>
      </c>
      <c r="B185" s="84">
        <v>951</v>
      </c>
      <c r="C185" s="64"/>
      <c r="D185" s="64" t="s">
        <v>180</v>
      </c>
      <c r="E185" s="66">
        <v>18.61168</v>
      </c>
      <c r="F185" s="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3"/>
      <c r="V185" s="49"/>
      <c r="W185" s="45"/>
    </row>
    <row r="186" spans="1:23" ht="24" customHeight="1" outlineLevel="5" thickBot="1">
      <c r="A186" s="8" t="s">
        <v>11</v>
      </c>
      <c r="B186" s="16">
        <v>951</v>
      </c>
      <c r="C186" s="9"/>
      <c r="D186" s="9" t="s">
        <v>102</v>
      </c>
      <c r="E186" s="102">
        <f>E187</f>
        <v>2225.25</v>
      </c>
      <c r="F186" s="2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3"/>
      <c r="V186" s="49"/>
      <c r="W186" s="45"/>
    </row>
    <row r="187" spans="1:23" ht="37.5" customHeight="1" outlineLevel="5" thickBot="1">
      <c r="A187" s="83" t="s">
        <v>83</v>
      </c>
      <c r="B187" s="84">
        <v>951</v>
      </c>
      <c r="C187" s="64"/>
      <c r="D187" s="64" t="s">
        <v>143</v>
      </c>
      <c r="E187" s="66">
        <v>2225.25</v>
      </c>
      <c r="F187" s="2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3"/>
      <c r="V187" s="49"/>
      <c r="W187" s="45"/>
    </row>
    <row r="188" spans="1:23" ht="19.5" outlineLevel="6" thickBot="1">
      <c r="A188" s="120" t="s">
        <v>164</v>
      </c>
      <c r="B188" s="16">
        <v>951</v>
      </c>
      <c r="C188" s="9"/>
      <c r="D188" s="9" t="s">
        <v>102</v>
      </c>
      <c r="E188" s="10">
        <f>E189</f>
        <v>27.55715</v>
      </c>
      <c r="F188" s="21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31"/>
      <c r="V188" s="49">
        <v>0</v>
      </c>
      <c r="W188" s="45">
        <f>V188/E186*100</f>
        <v>0</v>
      </c>
    </row>
    <row r="189" spans="1:23" ht="16.5" outlineLevel="6" thickBot="1">
      <c r="A189" s="62" t="s">
        <v>181</v>
      </c>
      <c r="B189" s="63">
        <v>951</v>
      </c>
      <c r="C189" s="64"/>
      <c r="D189" s="64" t="s">
        <v>180</v>
      </c>
      <c r="E189" s="66">
        <v>27.55715</v>
      </c>
      <c r="F189" s="123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50" t="e">
        <f>#REF!</f>
        <v>#REF!</v>
      </c>
      <c r="W189" s="45" t="e">
        <f>V189/E187*100</f>
        <v>#REF!</v>
      </c>
    </row>
    <row r="190" spans="1:23" ht="16.5" outlineLevel="6" thickBot="1">
      <c r="A190" s="8" t="s">
        <v>12</v>
      </c>
      <c r="B190" s="16">
        <v>951</v>
      </c>
      <c r="C190" s="9"/>
      <c r="D190" s="9" t="s">
        <v>153</v>
      </c>
      <c r="E190" s="10">
        <f>E191</f>
        <v>776.8</v>
      </c>
      <c r="F190" s="116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17"/>
      <c r="W190" s="45"/>
    </row>
    <row r="191" spans="1:23" ht="32.25" outlineLevel="6" thickBot="1">
      <c r="A191" s="62" t="s">
        <v>50</v>
      </c>
      <c r="B191" s="63">
        <v>951</v>
      </c>
      <c r="C191" s="64"/>
      <c r="D191" s="64" t="s">
        <v>158</v>
      </c>
      <c r="E191" s="66">
        <v>776.8</v>
      </c>
      <c r="F191" s="116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17"/>
      <c r="W191" s="45"/>
    </row>
    <row r="192" spans="1:23" ht="32.25" outlineLevel="6" thickBot="1">
      <c r="A192" s="68" t="s">
        <v>15</v>
      </c>
      <c r="B192" s="16">
        <v>951</v>
      </c>
      <c r="C192" s="9"/>
      <c r="D192" s="9" t="s">
        <v>153</v>
      </c>
      <c r="E192" s="10">
        <f>E193</f>
        <v>2880</v>
      </c>
      <c r="F192" s="56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54"/>
      <c r="W192" s="45"/>
    </row>
    <row r="193" spans="1:23" ht="32.25" outlineLevel="6" thickBot="1">
      <c r="A193" s="67" t="s">
        <v>53</v>
      </c>
      <c r="B193" s="63">
        <v>951</v>
      </c>
      <c r="C193" s="64"/>
      <c r="D193" s="64" t="s">
        <v>315</v>
      </c>
      <c r="E193" s="66">
        <v>2880</v>
      </c>
      <c r="F193" s="122" t="e">
        <f>#REF!</f>
        <v>#REF!</v>
      </c>
      <c r="G193" s="27" t="e">
        <f>#REF!</f>
        <v>#REF!</v>
      </c>
      <c r="H193" s="27" t="e">
        <f>#REF!</f>
        <v>#REF!</v>
      </c>
      <c r="I193" s="27" t="e">
        <f>#REF!</f>
        <v>#REF!</v>
      </c>
      <c r="J193" s="27" t="e">
        <f>#REF!</f>
        <v>#REF!</v>
      </c>
      <c r="K193" s="27" t="e">
        <f>#REF!</f>
        <v>#REF!</v>
      </c>
      <c r="L193" s="27" t="e">
        <f>#REF!</f>
        <v>#REF!</v>
      </c>
      <c r="M193" s="27" t="e">
        <f>#REF!</f>
        <v>#REF!</v>
      </c>
      <c r="N193" s="27" t="e">
        <f>#REF!</f>
        <v>#REF!</v>
      </c>
      <c r="O193" s="27" t="e">
        <f>#REF!</f>
        <v>#REF!</v>
      </c>
      <c r="P193" s="27" t="e">
        <f>#REF!</f>
        <v>#REF!</v>
      </c>
      <c r="Q193" s="27" t="e">
        <f>#REF!</f>
        <v>#REF!</v>
      </c>
      <c r="R193" s="27" t="e">
        <f>#REF!</f>
        <v>#REF!</v>
      </c>
      <c r="S193" s="27" t="e">
        <f>#REF!</f>
        <v>#REF!</v>
      </c>
      <c r="T193" s="27" t="e">
        <f>#REF!</f>
        <v>#REF!</v>
      </c>
      <c r="U193" s="27" t="e">
        <f>#REF!</f>
        <v>#REF!</v>
      </c>
      <c r="V193" s="51" t="e">
        <f>#REF!</f>
        <v>#REF!</v>
      </c>
      <c r="W193" s="45" t="e">
        <f>V193/E191*100</f>
        <v>#REF!</v>
      </c>
    </row>
    <row r="194" spans="1:23" ht="16.5" outlineLevel="6" thickBot="1">
      <c r="A194" s="8" t="s">
        <v>20</v>
      </c>
      <c r="B194" s="16">
        <v>951</v>
      </c>
      <c r="C194" s="9"/>
      <c r="D194" s="9" t="s">
        <v>153</v>
      </c>
      <c r="E194" s="10">
        <f>E195</f>
        <v>0</v>
      </c>
      <c r="F194" s="124" t="e">
        <f>#REF!</f>
        <v>#REF!</v>
      </c>
      <c r="G194" s="28" t="e">
        <f>#REF!</f>
        <v>#REF!</v>
      </c>
      <c r="H194" s="28" t="e">
        <f>#REF!</f>
        <v>#REF!</v>
      </c>
      <c r="I194" s="28" t="e">
        <f>#REF!</f>
        <v>#REF!</v>
      </c>
      <c r="J194" s="28" t="e">
        <f>#REF!</f>
        <v>#REF!</v>
      </c>
      <c r="K194" s="28" t="e">
        <f>#REF!</f>
        <v>#REF!</v>
      </c>
      <c r="L194" s="28" t="e">
        <f>#REF!</f>
        <v>#REF!</v>
      </c>
      <c r="M194" s="28" t="e">
        <f>#REF!</f>
        <v>#REF!</v>
      </c>
      <c r="N194" s="28" t="e">
        <f>#REF!</f>
        <v>#REF!</v>
      </c>
      <c r="O194" s="28" t="e">
        <f>#REF!</f>
        <v>#REF!</v>
      </c>
      <c r="P194" s="28" t="e">
        <f>#REF!</f>
        <v>#REF!</v>
      </c>
      <c r="Q194" s="28" t="e">
        <f>#REF!</f>
        <v>#REF!</v>
      </c>
      <c r="R194" s="28" t="e">
        <f>#REF!</f>
        <v>#REF!</v>
      </c>
      <c r="S194" s="28" t="e">
        <f>#REF!</f>
        <v>#REF!</v>
      </c>
      <c r="T194" s="28" t="e">
        <f>#REF!</f>
        <v>#REF!</v>
      </c>
      <c r="U194" s="28" t="e">
        <f>#REF!</f>
        <v>#REF!</v>
      </c>
      <c r="V194" s="48" t="e">
        <f>#REF!</f>
        <v>#REF!</v>
      </c>
      <c r="W194" s="45" t="e">
        <f aca="true" t="shared" si="4" ref="W194:W199">V194/E192*100</f>
        <v>#REF!</v>
      </c>
    </row>
    <row r="195" spans="1:23" ht="32.25" customHeight="1" outlineLevel="6" thickBot="1">
      <c r="A195" s="62" t="s">
        <v>54</v>
      </c>
      <c r="B195" s="63">
        <v>951</v>
      </c>
      <c r="C195" s="64"/>
      <c r="D195" s="64" t="s">
        <v>159</v>
      </c>
      <c r="E195" s="66">
        <v>0</v>
      </c>
      <c r="F195" s="123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50" t="e">
        <f>#REF!</f>
        <v>#REF!</v>
      </c>
      <c r="W195" s="45" t="e">
        <f t="shared" si="4"/>
        <v>#REF!</v>
      </c>
    </row>
    <row r="196" spans="1:23" ht="18.75" customHeight="1" outlineLevel="6" thickBot="1">
      <c r="A196" s="8" t="s">
        <v>55</v>
      </c>
      <c r="B196" s="16">
        <v>951</v>
      </c>
      <c r="C196" s="9"/>
      <c r="D196" s="9" t="s">
        <v>153</v>
      </c>
      <c r="E196" s="10">
        <f>E197</f>
        <v>100</v>
      </c>
      <c r="F196" s="22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32"/>
      <c r="V196" s="49">
        <v>48.715</v>
      </c>
      <c r="W196" s="45" t="e">
        <f t="shared" si="4"/>
        <v>#DIV/0!</v>
      </c>
    </row>
    <row r="197" spans="1:23" ht="48.75" customHeight="1" outlineLevel="6" thickBot="1">
      <c r="A197" s="62" t="s">
        <v>56</v>
      </c>
      <c r="B197" s="63">
        <v>951</v>
      </c>
      <c r="C197" s="64"/>
      <c r="D197" s="64" t="s">
        <v>160</v>
      </c>
      <c r="E197" s="66">
        <v>100</v>
      </c>
      <c r="F197" s="123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50" t="e">
        <f>#REF!</f>
        <v>#REF!</v>
      </c>
      <c r="W197" s="45" t="e">
        <f t="shared" si="4"/>
        <v>#REF!</v>
      </c>
    </row>
    <row r="198" spans="1:23" ht="18" customHeight="1" outlineLevel="6" thickBot="1">
      <c r="A198" s="68" t="s">
        <v>21</v>
      </c>
      <c r="B198" s="16">
        <v>951</v>
      </c>
      <c r="C198" s="9"/>
      <c r="D198" s="9" t="s">
        <v>153</v>
      </c>
      <c r="E198" s="10">
        <f>E199+E200</f>
        <v>21210</v>
      </c>
      <c r="F198" s="1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 t="e">
        <f>#REF!</f>
        <v>#REF!</v>
      </c>
      <c r="O198" s="25" t="e">
        <f>#REF!</f>
        <v>#REF!</v>
      </c>
      <c r="P198" s="25" t="e">
        <f>#REF!</f>
        <v>#REF!</v>
      </c>
      <c r="Q198" s="25" t="e">
        <f>#REF!</f>
        <v>#REF!</v>
      </c>
      <c r="R198" s="25" t="e">
        <f>#REF!</f>
        <v>#REF!</v>
      </c>
      <c r="S198" s="25" t="e">
        <f>#REF!</f>
        <v>#REF!</v>
      </c>
      <c r="T198" s="25" t="e">
        <f>#REF!</f>
        <v>#REF!</v>
      </c>
      <c r="U198" s="25" t="e">
        <f>#REF!</f>
        <v>#REF!</v>
      </c>
      <c r="V198" s="53" t="e">
        <f>#REF!</f>
        <v>#REF!</v>
      </c>
      <c r="W198" s="45" t="e">
        <f t="shared" si="4"/>
        <v>#REF!</v>
      </c>
    </row>
    <row r="199" spans="1:23" ht="48" outlineLevel="6" thickBot="1">
      <c r="A199" s="62" t="s">
        <v>57</v>
      </c>
      <c r="B199" s="63">
        <v>951</v>
      </c>
      <c r="C199" s="64"/>
      <c r="D199" s="64" t="s">
        <v>316</v>
      </c>
      <c r="E199" s="66">
        <v>3396.371</v>
      </c>
      <c r="F199" s="124" t="e">
        <f>#REF!</f>
        <v>#REF!</v>
      </c>
      <c r="G199" s="28" t="e">
        <f>#REF!</f>
        <v>#REF!</v>
      </c>
      <c r="H199" s="28" t="e">
        <f>#REF!</f>
        <v>#REF!</v>
      </c>
      <c r="I199" s="28" t="e">
        <f>#REF!</f>
        <v>#REF!</v>
      </c>
      <c r="J199" s="28" t="e">
        <f>#REF!</f>
        <v>#REF!</v>
      </c>
      <c r="K199" s="28" t="e">
        <f>#REF!</f>
        <v>#REF!</v>
      </c>
      <c r="L199" s="28" t="e">
        <f>#REF!</f>
        <v>#REF!</v>
      </c>
      <c r="M199" s="28" t="e">
        <f>#REF!</f>
        <v>#REF!</v>
      </c>
      <c r="N199" s="28" t="e">
        <f>#REF!</f>
        <v>#REF!</v>
      </c>
      <c r="O199" s="28" t="e">
        <f>#REF!</f>
        <v>#REF!</v>
      </c>
      <c r="P199" s="28" t="e">
        <f>#REF!</f>
        <v>#REF!</v>
      </c>
      <c r="Q199" s="28" t="e">
        <f>#REF!</f>
        <v>#REF!</v>
      </c>
      <c r="R199" s="28" t="e">
        <f>#REF!</f>
        <v>#REF!</v>
      </c>
      <c r="S199" s="28" t="e">
        <f>#REF!</f>
        <v>#REF!</v>
      </c>
      <c r="T199" s="28" t="e">
        <f>#REF!</f>
        <v>#REF!</v>
      </c>
      <c r="U199" s="28" t="e">
        <f>#REF!</f>
        <v>#REF!</v>
      </c>
      <c r="V199" s="52" t="e">
        <f>#REF!</f>
        <v>#REF!</v>
      </c>
      <c r="W199" s="45" t="e">
        <f t="shared" si="4"/>
        <v>#REF!</v>
      </c>
    </row>
    <row r="200" spans="1:23" ht="48" outlineLevel="6" thickBot="1">
      <c r="A200" s="62" t="s">
        <v>191</v>
      </c>
      <c r="B200" s="63">
        <v>951</v>
      </c>
      <c r="C200" s="64"/>
      <c r="D200" s="64" t="s">
        <v>192</v>
      </c>
      <c r="E200" s="66">
        <v>17813.629</v>
      </c>
      <c r="F200" s="41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58"/>
      <c r="W200" s="45"/>
    </row>
    <row r="201" spans="1:23" ht="33.75" customHeight="1" outlineLevel="6" thickBot="1">
      <c r="A201" s="126" t="s">
        <v>19</v>
      </c>
      <c r="B201" s="127" t="s">
        <v>18</v>
      </c>
      <c r="C201" s="128"/>
      <c r="D201" s="127" t="s">
        <v>141</v>
      </c>
      <c r="E201" s="129">
        <f>E211+E204+E202+E209+E207</f>
        <v>21533.34084</v>
      </c>
      <c r="F201" s="41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8"/>
      <c r="W201" s="45"/>
    </row>
    <row r="202" spans="1:23" ht="33.75" customHeight="1" outlineLevel="6" thickBot="1">
      <c r="A202" s="120" t="s">
        <v>98</v>
      </c>
      <c r="B202" s="133" t="s">
        <v>18</v>
      </c>
      <c r="C202" s="134"/>
      <c r="D202" s="133" t="s">
        <v>153</v>
      </c>
      <c r="E202" s="111">
        <f>E203</f>
        <v>4514.64469</v>
      </c>
      <c r="F202" s="41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58"/>
      <c r="W202" s="45"/>
    </row>
    <row r="203" spans="1:23" ht="16.5" outlineLevel="6" thickBot="1">
      <c r="A203" s="62" t="s">
        <v>181</v>
      </c>
      <c r="B203" s="135" t="s">
        <v>18</v>
      </c>
      <c r="C203" s="136"/>
      <c r="D203" s="135" t="s">
        <v>180</v>
      </c>
      <c r="E203" s="110">
        <v>4514.64469</v>
      </c>
      <c r="F203" s="121" t="e">
        <f>#REF!+#REF!</f>
        <v>#REF!</v>
      </c>
      <c r="G203" s="24" t="e">
        <f>#REF!+#REF!</f>
        <v>#REF!</v>
      </c>
      <c r="H203" s="24" t="e">
        <f>#REF!+#REF!</f>
        <v>#REF!</v>
      </c>
      <c r="I203" s="24" t="e">
        <f>#REF!+#REF!</f>
        <v>#REF!</v>
      </c>
      <c r="J203" s="24" t="e">
        <f>#REF!+#REF!</f>
        <v>#REF!</v>
      </c>
      <c r="K203" s="24" t="e">
        <f>#REF!+#REF!</f>
        <v>#REF!</v>
      </c>
      <c r="L203" s="24" t="e">
        <f>#REF!+#REF!</f>
        <v>#REF!</v>
      </c>
      <c r="M203" s="24" t="e">
        <f>#REF!+#REF!</f>
        <v>#REF!</v>
      </c>
      <c r="N203" s="24" t="e">
        <f>#REF!+#REF!</f>
        <v>#REF!</v>
      </c>
      <c r="O203" s="24" t="e">
        <f>#REF!+#REF!</f>
        <v>#REF!</v>
      </c>
      <c r="P203" s="24" t="e">
        <f>#REF!+#REF!</f>
        <v>#REF!</v>
      </c>
      <c r="Q203" s="24" t="e">
        <f>#REF!+#REF!</f>
        <v>#REF!</v>
      </c>
      <c r="R203" s="24" t="e">
        <f>#REF!+#REF!</f>
        <v>#REF!</v>
      </c>
      <c r="S203" s="24" t="e">
        <f>#REF!+#REF!</f>
        <v>#REF!</v>
      </c>
      <c r="T203" s="24" t="e">
        <f>#REF!+#REF!</f>
        <v>#REF!</v>
      </c>
      <c r="U203" s="24" t="e">
        <f>#REF!+#REF!</f>
        <v>#REF!</v>
      </c>
      <c r="V203" s="46" t="e">
        <f>#REF!+#REF!</f>
        <v>#REF!</v>
      </c>
      <c r="W203" s="45" t="e">
        <f>V203/E201*100</f>
        <v>#REF!</v>
      </c>
    </row>
    <row r="204" spans="1:23" ht="16.5" outlineLevel="6" thickBot="1">
      <c r="A204" s="120" t="s">
        <v>90</v>
      </c>
      <c r="B204" s="133" t="s">
        <v>18</v>
      </c>
      <c r="C204" s="134"/>
      <c r="D204" s="133" t="s">
        <v>153</v>
      </c>
      <c r="E204" s="111">
        <f>E206+E205</f>
        <v>12173.69615</v>
      </c>
      <c r="F204" s="105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7"/>
      <c r="W204" s="45"/>
    </row>
    <row r="205" spans="1:23" ht="16.5" outlineLevel="6" thickBot="1">
      <c r="A205" s="62" t="s">
        <v>181</v>
      </c>
      <c r="B205" s="135" t="s">
        <v>18</v>
      </c>
      <c r="C205" s="136"/>
      <c r="D205" s="135" t="s">
        <v>180</v>
      </c>
      <c r="E205" s="110">
        <v>12173.69615</v>
      </c>
      <c r="F205" s="105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7"/>
      <c r="W205" s="45"/>
    </row>
    <row r="206" spans="1:23" ht="16.5" outlineLevel="6" thickBot="1">
      <c r="A206" s="62" t="s">
        <v>82</v>
      </c>
      <c r="B206" s="135" t="s">
        <v>18</v>
      </c>
      <c r="C206" s="136"/>
      <c r="D206" s="135" t="s">
        <v>145</v>
      </c>
      <c r="E206" s="110">
        <v>0</v>
      </c>
      <c r="F206" s="105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7"/>
      <c r="W206" s="45"/>
    </row>
    <row r="207" spans="1:23" ht="16.5" outlineLevel="6" thickBot="1">
      <c r="A207" s="120" t="s">
        <v>182</v>
      </c>
      <c r="B207" s="133" t="s">
        <v>18</v>
      </c>
      <c r="C207" s="134"/>
      <c r="D207" s="133" t="s">
        <v>153</v>
      </c>
      <c r="E207" s="111">
        <f>E208</f>
        <v>0</v>
      </c>
      <c r="F207" s="105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7"/>
      <c r="W207" s="45"/>
    </row>
    <row r="208" spans="1:23" ht="16.5" outlineLevel="6" thickBot="1">
      <c r="A208" s="62" t="s">
        <v>181</v>
      </c>
      <c r="B208" s="135" t="s">
        <v>18</v>
      </c>
      <c r="C208" s="136"/>
      <c r="D208" s="135" t="s">
        <v>180</v>
      </c>
      <c r="E208" s="110">
        <v>0</v>
      </c>
      <c r="F208" s="105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7"/>
      <c r="W208" s="45"/>
    </row>
    <row r="209" spans="1:23" ht="16.5" outlineLevel="6" thickBot="1">
      <c r="A209" s="8" t="s">
        <v>11</v>
      </c>
      <c r="B209" s="133" t="s">
        <v>18</v>
      </c>
      <c r="C209" s="134"/>
      <c r="D209" s="133" t="s">
        <v>153</v>
      </c>
      <c r="E209" s="111">
        <f>E210</f>
        <v>0</v>
      </c>
      <c r="F209" s="105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7"/>
      <c r="W209" s="45"/>
    </row>
    <row r="210" spans="1:23" ht="16.5" outlineLevel="6" thickBot="1">
      <c r="A210" s="62" t="s">
        <v>82</v>
      </c>
      <c r="B210" s="135" t="s">
        <v>18</v>
      </c>
      <c r="C210" s="136"/>
      <c r="D210" s="135" t="s">
        <v>145</v>
      </c>
      <c r="E210" s="110">
        <v>0</v>
      </c>
      <c r="F210" s="105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7"/>
      <c r="W210" s="45"/>
    </row>
    <row r="211" spans="1:23" ht="16.5" outlineLevel="6" thickBot="1">
      <c r="A211" s="8" t="s">
        <v>14</v>
      </c>
      <c r="B211" s="16">
        <v>953</v>
      </c>
      <c r="C211" s="9"/>
      <c r="D211" s="9" t="s">
        <v>153</v>
      </c>
      <c r="E211" s="102">
        <f>E212</f>
        <v>4845</v>
      </c>
      <c r="F211" s="105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7"/>
      <c r="W211" s="45"/>
    </row>
    <row r="212" spans="1:23" ht="48" outlineLevel="6" thickBot="1">
      <c r="A212" s="67" t="s">
        <v>67</v>
      </c>
      <c r="B212" s="63">
        <v>953</v>
      </c>
      <c r="C212" s="64"/>
      <c r="D212" s="64" t="s">
        <v>161</v>
      </c>
      <c r="E212" s="101">
        <v>4845</v>
      </c>
      <c r="F212" s="105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7"/>
      <c r="W212" s="45"/>
    </row>
    <row r="213" spans="1:23" ht="19.5" outlineLevel="6" thickBot="1">
      <c r="A213" s="37" t="s">
        <v>3</v>
      </c>
      <c r="B213" s="37"/>
      <c r="C213" s="37"/>
      <c r="D213" s="37"/>
      <c r="E213" s="137">
        <f>E13+E146</f>
        <v>1242395.2719699997</v>
      </c>
      <c r="F213" s="41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54"/>
      <c r="W213" s="45"/>
    </row>
    <row r="214" spans="1:23" ht="49.5" customHeight="1" outlineLevel="6">
      <c r="A214" s="1"/>
      <c r="B214" s="19"/>
      <c r="C214" s="1"/>
      <c r="D214" s="1"/>
      <c r="E214" s="1"/>
      <c r="F214" s="41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54"/>
      <c r="W214" s="45"/>
    </row>
    <row r="215" spans="1:23" ht="18.75">
      <c r="A215" s="3"/>
      <c r="B215" s="3"/>
      <c r="C215" s="3"/>
      <c r="D215" s="3"/>
      <c r="E215" s="137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55"/>
      <c r="W215" s="42"/>
    </row>
    <row r="216" spans="5:21" ht="15.75">
      <c r="E216" s="13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5:21" ht="15.75">
      <c r="E217" s="148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ht="15.75">
      <c r="E218" s="138"/>
    </row>
    <row r="220" ht="15.75">
      <c r="E220" s="149"/>
    </row>
    <row r="222" ht="15.75">
      <c r="E222" s="138"/>
    </row>
  </sheetData>
  <sheetProtection/>
  <autoFilter ref="A12:W213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2019-05-29T23:21:45Z</cp:lastPrinted>
  <dcterms:created xsi:type="dcterms:W3CDTF">2008-11-11T04:53:42Z</dcterms:created>
  <dcterms:modified xsi:type="dcterms:W3CDTF">2019-09-25T06:45:42Z</dcterms:modified>
  <cp:category/>
  <cp:version/>
  <cp:contentType/>
  <cp:contentStatus/>
</cp:coreProperties>
</file>